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Assemblymen" sheetId="2" r:id="rId1"/>
    <sheet name="Senators" sheetId="1" r:id="rId2"/>
    <sheet name="Rankings" sheetId="4" r:id="rId3"/>
    <sheet name="Governor" sheetId="3" r:id="rId4"/>
  </sheets>
  <calcPr calcId="145621"/>
</workbook>
</file>

<file path=xl/calcChain.xml><?xml version="1.0" encoding="utf-8"?>
<calcChain xmlns="http://schemas.openxmlformats.org/spreadsheetml/2006/main">
  <c r="BJ6" i="3" l="1"/>
  <c r="BI6" i="3"/>
  <c r="BH6" i="3"/>
  <c r="BF6" i="3"/>
  <c r="BF4" i="3"/>
  <c r="AO7" i="2" l="1"/>
  <c r="AT24" i="1"/>
  <c r="AT22" i="1"/>
  <c r="AT18" i="1"/>
  <c r="AT17" i="1"/>
  <c r="AT16" i="1"/>
  <c r="AT15" i="1"/>
  <c r="AT14" i="1"/>
  <c r="AT13" i="1"/>
  <c r="AT12" i="1"/>
  <c r="BQ4" i="1" l="1"/>
  <c r="BK4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6" i="2"/>
  <c r="BS7" i="1" l="1"/>
  <c r="BS8" i="1"/>
  <c r="BS9" i="1"/>
  <c r="BS10" i="1"/>
  <c r="BS11" i="1"/>
  <c r="BS16" i="1"/>
  <c r="BS19" i="1"/>
  <c r="BS20" i="1"/>
  <c r="BS21" i="1"/>
  <c r="BS23" i="1"/>
  <c r="BS25" i="1"/>
  <c r="BS26" i="1"/>
  <c r="BS13" i="1"/>
  <c r="BS14" i="1"/>
  <c r="BS15" i="1"/>
  <c r="BS17" i="1"/>
  <c r="BS18" i="1"/>
  <c r="BS22" i="1"/>
  <c r="BS24" i="1"/>
  <c r="BS12" i="1"/>
  <c r="BS6" i="1"/>
  <c r="AY4" i="3"/>
  <c r="AY6" i="3" s="1"/>
  <c r="AU4" i="3"/>
  <c r="AU6" i="3" s="1"/>
  <c r="AR4" i="3"/>
  <c r="AR6" i="3" s="1"/>
  <c r="AK4" i="3"/>
  <c r="AK6" i="3" s="1"/>
  <c r="T4" i="3"/>
  <c r="O4" i="3"/>
  <c r="O6" i="3" s="1"/>
  <c r="K4" i="3"/>
  <c r="K6" i="3" s="1"/>
  <c r="BK11" i="2"/>
  <c r="BD4" i="2"/>
  <c r="BD8" i="2" s="1"/>
  <c r="AZ4" i="2"/>
  <c r="AZ9" i="2" s="1"/>
  <c r="AW4" i="2"/>
  <c r="AW11" i="2" s="1"/>
  <c r="AP4" i="2"/>
  <c r="V4" i="2"/>
  <c r="V8" i="2" s="1"/>
  <c r="Q4" i="2"/>
  <c r="Q12" i="2" s="1"/>
  <c r="K4" i="2"/>
  <c r="K15" i="2" s="1"/>
  <c r="BQ9" i="1"/>
  <c r="BI4" i="1"/>
  <c r="BI7" i="1" s="1"/>
  <c r="BE4" i="1"/>
  <c r="BE9" i="1" s="1"/>
  <c r="BB4" i="1"/>
  <c r="BB7" i="1" s="1"/>
  <c r="AU4" i="1"/>
  <c r="AU9" i="1" s="1"/>
  <c r="S4" i="1"/>
  <c r="S9" i="1" s="1"/>
  <c r="Y4" i="1"/>
  <c r="Y10" i="1" s="1"/>
  <c r="M4" i="1"/>
  <c r="M7" i="1" s="1"/>
  <c r="BI22" i="1" l="1"/>
  <c r="BB17" i="1"/>
  <c r="BI17" i="1"/>
  <c r="K31" i="2"/>
  <c r="V17" i="2"/>
  <c r="BD46" i="2"/>
  <c r="K10" i="2"/>
  <c r="AW38" i="2"/>
  <c r="BD35" i="2"/>
  <c r="V38" i="2"/>
  <c r="BD25" i="2"/>
  <c r="V27" i="2"/>
  <c r="AW17" i="2"/>
  <c r="BD14" i="2"/>
  <c r="Q35" i="2"/>
  <c r="Q20" i="2"/>
  <c r="Q7" i="2"/>
  <c r="AZ47" i="2"/>
  <c r="AZ32" i="2"/>
  <c r="AZ17" i="2"/>
  <c r="Q44" i="2"/>
  <c r="Q29" i="2"/>
  <c r="Q15" i="2"/>
  <c r="V45" i="2"/>
  <c r="V34" i="2"/>
  <c r="V23" i="2"/>
  <c r="V13" i="2"/>
  <c r="AZ41" i="2"/>
  <c r="AZ27" i="2"/>
  <c r="AZ12" i="2"/>
  <c r="BD42" i="2"/>
  <c r="BD31" i="2"/>
  <c r="BD21" i="2"/>
  <c r="BD10" i="2"/>
  <c r="Q41" i="2"/>
  <c r="Q28" i="2"/>
  <c r="Q13" i="2"/>
  <c r="V43" i="2"/>
  <c r="V33" i="2"/>
  <c r="V22" i="2"/>
  <c r="V11" i="2"/>
  <c r="AZ39" i="2"/>
  <c r="AZ25" i="2"/>
  <c r="AZ11" i="2"/>
  <c r="BD41" i="2"/>
  <c r="BD30" i="2"/>
  <c r="BD9" i="2"/>
  <c r="K21" i="2"/>
  <c r="Q36" i="2"/>
  <c r="Q23" i="2"/>
  <c r="Q8" i="2"/>
  <c r="V39" i="2"/>
  <c r="V29" i="2"/>
  <c r="V18" i="2"/>
  <c r="V7" i="2"/>
  <c r="AZ6" i="2"/>
  <c r="AZ33" i="2"/>
  <c r="AZ20" i="2"/>
  <c r="BD47" i="2"/>
  <c r="BD37" i="2"/>
  <c r="BD26" i="2"/>
  <c r="BD15" i="2"/>
  <c r="AP29" i="2"/>
  <c r="BK43" i="2"/>
  <c r="K41" i="2"/>
  <c r="K9" i="2"/>
  <c r="K47" i="2"/>
  <c r="K35" i="2"/>
  <c r="K25" i="2"/>
  <c r="K14" i="2"/>
  <c r="Q45" i="2"/>
  <c r="Q39" i="2"/>
  <c r="Q31" i="2"/>
  <c r="Q17" i="2"/>
  <c r="Q9" i="2"/>
  <c r="V46" i="2"/>
  <c r="V41" i="2"/>
  <c r="V30" i="2"/>
  <c r="V25" i="2"/>
  <c r="V19" i="2"/>
  <c r="V14" i="2"/>
  <c r="V9" i="2"/>
  <c r="AP13" i="2"/>
  <c r="AW39" i="2"/>
  <c r="AW29" i="2"/>
  <c r="AW18" i="2"/>
  <c r="AW7" i="2"/>
  <c r="AZ43" i="2"/>
  <c r="AZ36" i="2"/>
  <c r="AZ28" i="2"/>
  <c r="AZ21" i="2"/>
  <c r="AZ15" i="2"/>
  <c r="AZ7" i="2"/>
  <c r="BD43" i="2"/>
  <c r="BD38" i="2"/>
  <c r="BD33" i="2"/>
  <c r="BD27" i="2"/>
  <c r="BD22" i="2"/>
  <c r="BD17" i="2"/>
  <c r="BD11" i="2"/>
  <c r="BK6" i="2"/>
  <c r="BK27" i="2"/>
  <c r="AP8" i="2"/>
  <c r="BK21" i="2"/>
  <c r="K30" i="2"/>
  <c r="AP45" i="2"/>
  <c r="AW45" i="2"/>
  <c r="AW34" i="2"/>
  <c r="AW13" i="2"/>
  <c r="BK37" i="2"/>
  <c r="BK16" i="2"/>
  <c r="K37" i="2"/>
  <c r="K26" i="2"/>
  <c r="Q47" i="2"/>
  <c r="Q40" i="2"/>
  <c r="Q33" i="2"/>
  <c r="Q25" i="2"/>
  <c r="Q19" i="2"/>
  <c r="V42" i="2"/>
  <c r="V37" i="2"/>
  <c r="V31" i="2"/>
  <c r="V26" i="2"/>
  <c r="V21" i="2"/>
  <c r="V15" i="2"/>
  <c r="V10" i="2"/>
  <c r="AP40" i="2"/>
  <c r="AW43" i="2"/>
  <c r="AW33" i="2"/>
  <c r="AW22" i="2"/>
  <c r="AZ44" i="2"/>
  <c r="AZ37" i="2"/>
  <c r="AZ31" i="2"/>
  <c r="AZ23" i="2"/>
  <c r="AZ16" i="2"/>
  <c r="BD45" i="2"/>
  <c r="BD39" i="2"/>
  <c r="BD34" i="2"/>
  <c r="BD29" i="2"/>
  <c r="BD18" i="2"/>
  <c r="BD13" i="2"/>
  <c r="BD7" i="2"/>
  <c r="BK32" i="2"/>
  <c r="AP10" i="2"/>
  <c r="AP14" i="2"/>
  <c r="AP18" i="2"/>
  <c r="AP22" i="2"/>
  <c r="AP26" i="2"/>
  <c r="AP30" i="2"/>
  <c r="AP34" i="2"/>
  <c r="AP38" i="2"/>
  <c r="AP46" i="2"/>
  <c r="BK10" i="2"/>
  <c r="BK14" i="2"/>
  <c r="BK18" i="2"/>
  <c r="BK22" i="2"/>
  <c r="BK26" i="2"/>
  <c r="BK30" i="2"/>
  <c r="BK34" i="2"/>
  <c r="BK38" i="2"/>
  <c r="BK42" i="2"/>
  <c r="AP44" i="2"/>
  <c r="AP39" i="2"/>
  <c r="AP33" i="2"/>
  <c r="AP28" i="2"/>
  <c r="AP23" i="2"/>
  <c r="AP17" i="2"/>
  <c r="AP12" i="2"/>
  <c r="AP7" i="2"/>
  <c r="BK47" i="2"/>
  <c r="BK41" i="2"/>
  <c r="BK36" i="2"/>
  <c r="BK31" i="2"/>
  <c r="BK25" i="2"/>
  <c r="BK20" i="2"/>
  <c r="BK15" i="2"/>
  <c r="BK9" i="2"/>
  <c r="K12" i="2"/>
  <c r="K16" i="2"/>
  <c r="K20" i="2"/>
  <c r="K24" i="2"/>
  <c r="K28" i="2"/>
  <c r="K32" i="2"/>
  <c r="K36" i="2"/>
  <c r="K40" i="2"/>
  <c r="K44" i="2"/>
  <c r="AW8" i="2"/>
  <c r="AW12" i="2"/>
  <c r="AW16" i="2"/>
  <c r="AW20" i="2"/>
  <c r="AW28" i="2"/>
  <c r="AW32" i="2"/>
  <c r="AW36" i="2"/>
  <c r="AW40" i="2"/>
  <c r="AW44" i="2"/>
  <c r="AW6" i="2"/>
  <c r="K45" i="2"/>
  <c r="K39" i="2"/>
  <c r="K34" i="2"/>
  <c r="BN34" i="2" s="1"/>
  <c r="BO34" i="2" s="1"/>
  <c r="K29" i="2"/>
  <c r="K18" i="2"/>
  <c r="K13" i="2"/>
  <c r="AP6" i="2"/>
  <c r="AP43" i="2"/>
  <c r="AP32" i="2"/>
  <c r="AP27" i="2"/>
  <c r="AP21" i="2"/>
  <c r="AP16" i="2"/>
  <c r="AP11" i="2"/>
  <c r="AW37" i="2"/>
  <c r="AW31" i="2"/>
  <c r="AW26" i="2"/>
  <c r="AW21" i="2"/>
  <c r="AW15" i="2"/>
  <c r="AW10" i="2"/>
  <c r="BK40" i="2"/>
  <c r="BK29" i="2"/>
  <c r="BK13" i="2"/>
  <c r="BK8" i="2"/>
  <c r="Q10" i="2"/>
  <c r="Q14" i="2"/>
  <c r="Q18" i="2"/>
  <c r="Q22" i="2"/>
  <c r="Q26" i="2"/>
  <c r="Q30" i="2"/>
  <c r="Q34" i="2"/>
  <c r="Q38" i="2"/>
  <c r="Q42" i="2"/>
  <c r="Q46" i="2"/>
  <c r="AZ10" i="2"/>
  <c r="AZ14" i="2"/>
  <c r="AZ18" i="2"/>
  <c r="AZ22" i="2"/>
  <c r="AZ26" i="2"/>
  <c r="AZ30" i="2"/>
  <c r="AZ34" i="2"/>
  <c r="AZ38" i="2"/>
  <c r="AZ42" i="2"/>
  <c r="AZ46" i="2"/>
  <c r="K43" i="2"/>
  <c r="K38" i="2"/>
  <c r="K33" i="2"/>
  <c r="K27" i="2"/>
  <c r="K22" i="2"/>
  <c r="K17" i="2"/>
  <c r="Q6" i="2"/>
  <c r="Q43" i="2"/>
  <c r="Q37" i="2"/>
  <c r="Q32" i="2"/>
  <c r="Q27" i="2"/>
  <c r="Q21" i="2"/>
  <c r="Q16" i="2"/>
  <c r="Q11" i="2"/>
  <c r="AP47" i="2"/>
  <c r="AP41" i="2"/>
  <c r="AP36" i="2"/>
  <c r="AP31" i="2"/>
  <c r="AP25" i="2"/>
  <c r="AP20" i="2"/>
  <c r="AP9" i="2"/>
  <c r="AW41" i="2"/>
  <c r="AW30" i="2"/>
  <c r="AW25" i="2"/>
  <c r="AW14" i="2"/>
  <c r="AW9" i="2"/>
  <c r="AZ45" i="2"/>
  <c r="AZ40" i="2"/>
  <c r="AZ35" i="2"/>
  <c r="AZ29" i="2"/>
  <c r="AZ24" i="2"/>
  <c r="AZ19" i="2"/>
  <c r="AZ13" i="2"/>
  <c r="AZ8" i="2"/>
  <c r="BK44" i="2"/>
  <c r="BK39" i="2"/>
  <c r="BK33" i="2"/>
  <c r="BK28" i="2"/>
  <c r="BK23" i="2"/>
  <c r="BK17" i="2"/>
  <c r="BK12" i="2"/>
  <c r="V6" i="2"/>
  <c r="V44" i="2"/>
  <c r="V40" i="2"/>
  <c r="V36" i="2"/>
  <c r="V32" i="2"/>
  <c r="V28" i="2"/>
  <c r="V20" i="2"/>
  <c r="V16" i="2"/>
  <c r="V12" i="2"/>
  <c r="BD6" i="2"/>
  <c r="BD44" i="2"/>
  <c r="BD40" i="2"/>
  <c r="BD36" i="2"/>
  <c r="BD32" i="2"/>
  <c r="BD28" i="2"/>
  <c r="BD24" i="2"/>
  <c r="BD20" i="2"/>
  <c r="BD16" i="2"/>
  <c r="BD12" i="2"/>
  <c r="M21" i="1"/>
  <c r="BI14" i="1"/>
  <c r="M17" i="1"/>
  <c r="BI25" i="1"/>
  <c r="BI9" i="1"/>
  <c r="AU10" i="1"/>
  <c r="AU26" i="1"/>
  <c r="AU7" i="1"/>
  <c r="AU18" i="1"/>
  <c r="BB21" i="1"/>
  <c r="BI26" i="1"/>
  <c r="BI18" i="1"/>
  <c r="BI10" i="1"/>
  <c r="AU23" i="1"/>
  <c r="BI21" i="1"/>
  <c r="BI13" i="1"/>
  <c r="BQ8" i="1"/>
  <c r="BE24" i="1"/>
  <c r="BE20" i="1"/>
  <c r="BE16" i="1"/>
  <c r="BE12" i="1"/>
  <c r="BE8" i="1"/>
  <c r="BQ24" i="1"/>
  <c r="BQ20" i="1"/>
  <c r="BQ16" i="1"/>
  <c r="BQ12" i="1"/>
  <c r="BE6" i="1"/>
  <c r="BE23" i="1"/>
  <c r="BE19" i="1"/>
  <c r="BE15" i="1"/>
  <c r="BE11" i="1"/>
  <c r="BE7" i="1"/>
  <c r="BQ6" i="1"/>
  <c r="BQ23" i="1"/>
  <c r="BQ19" i="1"/>
  <c r="BQ15" i="1"/>
  <c r="BQ11" i="1"/>
  <c r="BQ7" i="1"/>
  <c r="M13" i="1"/>
  <c r="AU22" i="1"/>
  <c r="AU14" i="1"/>
  <c r="BB13" i="1"/>
  <c r="BE26" i="1"/>
  <c r="BE22" i="1"/>
  <c r="BE18" i="1"/>
  <c r="BE14" i="1"/>
  <c r="BE10" i="1"/>
  <c r="BI24" i="1"/>
  <c r="BI20" i="1"/>
  <c r="BI16" i="1"/>
  <c r="BI12" i="1"/>
  <c r="BI8" i="1"/>
  <c r="BQ26" i="1"/>
  <c r="BQ22" i="1"/>
  <c r="BQ18" i="1"/>
  <c r="BQ14" i="1"/>
  <c r="BQ10" i="1"/>
  <c r="M25" i="1"/>
  <c r="M9" i="1"/>
  <c r="AU6" i="1"/>
  <c r="AU19" i="1"/>
  <c r="AU11" i="1"/>
  <c r="BB25" i="1"/>
  <c r="BB9" i="1"/>
  <c r="BE25" i="1"/>
  <c r="BE21" i="1"/>
  <c r="BE17" i="1"/>
  <c r="BE13" i="1"/>
  <c r="BI6" i="1"/>
  <c r="BI23" i="1"/>
  <c r="BI19" i="1"/>
  <c r="BI15" i="1"/>
  <c r="BI11" i="1"/>
  <c r="BQ25" i="1"/>
  <c r="BQ21" i="1"/>
  <c r="BQ17" i="1"/>
  <c r="Y20" i="1"/>
  <c r="Y12" i="1"/>
  <c r="M19" i="1"/>
  <c r="M11" i="1"/>
  <c r="Y26" i="1"/>
  <c r="M26" i="1"/>
  <c r="M22" i="1"/>
  <c r="M18" i="1"/>
  <c r="M14" i="1"/>
  <c r="M10" i="1"/>
  <c r="M6" i="1"/>
  <c r="Y25" i="1"/>
  <c r="Y21" i="1"/>
  <c r="Y17" i="1"/>
  <c r="Y13" i="1"/>
  <c r="Y9" i="1"/>
  <c r="AU24" i="1"/>
  <c r="AU20" i="1"/>
  <c r="AU16" i="1"/>
  <c r="AU12" i="1"/>
  <c r="AU8" i="1"/>
  <c r="BB26" i="1"/>
  <c r="BB22" i="1"/>
  <c r="BB18" i="1"/>
  <c r="BB14" i="1"/>
  <c r="BB10" i="1"/>
  <c r="Y16" i="1"/>
  <c r="Y8" i="1"/>
  <c r="M24" i="1"/>
  <c r="M20" i="1"/>
  <c r="M16" i="1"/>
  <c r="M12" i="1"/>
  <c r="M8" i="1"/>
  <c r="Y6" i="1"/>
  <c r="Y23" i="1"/>
  <c r="Y19" i="1"/>
  <c r="Y15" i="1"/>
  <c r="Y11" i="1"/>
  <c r="Y7" i="1"/>
  <c r="BB24" i="1"/>
  <c r="BB20" i="1"/>
  <c r="BB16" i="1"/>
  <c r="BB12" i="1"/>
  <c r="BB8" i="1"/>
  <c r="Y24" i="1"/>
  <c r="M23" i="1"/>
  <c r="M15" i="1"/>
  <c r="Y22" i="1"/>
  <c r="Y18" i="1"/>
  <c r="Y14" i="1"/>
  <c r="AU25" i="1"/>
  <c r="AU21" i="1"/>
  <c r="AU17" i="1"/>
  <c r="AU13" i="1"/>
  <c r="BB6" i="1"/>
  <c r="BB23" i="1"/>
  <c r="BB19" i="1"/>
  <c r="BB15" i="1"/>
  <c r="BB11" i="1"/>
  <c r="S26" i="1"/>
  <c r="S18" i="1"/>
  <c r="S24" i="1"/>
  <c r="S20" i="1"/>
  <c r="S16" i="1"/>
  <c r="S8" i="1"/>
  <c r="S6" i="1"/>
  <c r="S23" i="1"/>
  <c r="S19" i="1"/>
  <c r="S15" i="1"/>
  <c r="S11" i="1"/>
  <c r="S7" i="1"/>
  <c r="BT7" i="1" s="1"/>
  <c r="BU7" i="1" s="1"/>
  <c r="S22" i="1"/>
  <c r="S14" i="1"/>
  <c r="S10" i="1"/>
  <c r="S25" i="1"/>
  <c r="S21" i="1"/>
  <c r="S17" i="1"/>
  <c r="S13" i="1"/>
  <c r="BN36" i="2" l="1"/>
  <c r="BO36" i="2" s="1"/>
  <c r="BN33" i="2"/>
  <c r="BO33" i="2" s="1"/>
  <c r="BN15" i="2"/>
  <c r="BO15" i="2" s="1"/>
  <c r="BN6" i="2"/>
  <c r="BO6" i="2" s="1"/>
  <c r="BN32" i="2"/>
  <c r="BO32" i="2" s="1"/>
  <c r="BN16" i="2"/>
  <c r="BO16" i="2" s="1"/>
  <c r="BN47" i="2"/>
  <c r="BO47" i="2" s="1"/>
  <c r="BN8" i="2"/>
  <c r="BO8" i="2" s="1"/>
  <c r="BN10" i="2"/>
  <c r="BO10" i="2" s="1"/>
  <c r="BN11" i="2"/>
  <c r="BO11" i="2" s="1"/>
  <c r="BN17" i="2"/>
  <c r="BO17" i="2" s="1"/>
  <c r="BN38" i="2"/>
  <c r="BO38" i="2" s="1"/>
  <c r="BN46" i="2"/>
  <c r="BO46" i="2" s="1"/>
  <c r="BN13" i="2"/>
  <c r="BO13" i="2" s="1"/>
  <c r="BN39" i="2"/>
  <c r="BO39" i="2" s="1"/>
  <c r="BN44" i="2"/>
  <c r="BO44" i="2" s="1"/>
  <c r="BN28" i="2"/>
  <c r="BO28" i="2" s="1"/>
  <c r="BN12" i="2"/>
  <c r="BO12" i="2" s="1"/>
  <c r="BN19" i="2"/>
  <c r="BO19" i="2" s="1"/>
  <c r="BN14" i="2"/>
  <c r="BO14" i="2" s="1"/>
  <c r="BN9" i="2"/>
  <c r="BO9" i="2" s="1"/>
  <c r="BN23" i="2"/>
  <c r="BO23" i="2" s="1"/>
  <c r="BN22" i="2"/>
  <c r="BO22" i="2" s="1"/>
  <c r="BN43" i="2"/>
  <c r="BO43" i="2" s="1"/>
  <c r="BN42" i="2"/>
  <c r="BO42" i="2" s="1"/>
  <c r="BN18" i="2"/>
  <c r="BO18" i="2" s="1"/>
  <c r="BN45" i="2"/>
  <c r="BO45" i="2" s="1"/>
  <c r="BN40" i="2"/>
  <c r="BO40" i="2" s="1"/>
  <c r="BN24" i="2"/>
  <c r="BO24" i="2" s="1"/>
  <c r="BN26" i="2"/>
  <c r="BO26" i="2" s="1"/>
  <c r="BN30" i="2"/>
  <c r="BO30" i="2" s="1"/>
  <c r="BN25" i="2"/>
  <c r="BO25" i="2" s="1"/>
  <c r="BN41" i="2"/>
  <c r="BO41" i="2" s="1"/>
  <c r="BN7" i="2"/>
  <c r="BO7" i="2" s="1"/>
  <c r="BN27" i="2"/>
  <c r="BO27" i="2" s="1"/>
  <c r="BN29" i="2"/>
  <c r="BO29" i="2" s="1"/>
  <c r="BN20" i="2"/>
  <c r="BO20" i="2" s="1"/>
  <c r="BN37" i="2"/>
  <c r="BO37" i="2" s="1"/>
  <c r="BN35" i="2"/>
  <c r="BO35" i="2" s="1"/>
  <c r="BN21" i="2"/>
  <c r="BO21" i="2" s="1"/>
  <c r="BN31" i="2"/>
  <c r="BO31" i="2" s="1"/>
  <c r="BT12" i="1"/>
  <c r="BU12" i="1" s="1"/>
  <c r="BT11" i="1"/>
  <c r="BU11" i="1" s="1"/>
  <c r="BT18" i="1"/>
  <c r="BU18" i="1" s="1"/>
  <c r="BT15" i="1"/>
  <c r="BU15" i="1" s="1"/>
  <c r="BT16" i="1"/>
  <c r="BU16" i="1" s="1"/>
  <c r="BT6" i="1"/>
  <c r="BU6" i="1" s="1"/>
  <c r="BT22" i="1"/>
  <c r="BU22" i="1" s="1"/>
  <c r="BT19" i="1"/>
  <c r="BU19" i="1" s="1"/>
  <c r="BT9" i="1"/>
  <c r="BU9" i="1" s="1"/>
  <c r="BT13" i="1"/>
  <c r="BU13" i="1" s="1"/>
  <c r="BT17" i="1"/>
  <c r="BU17" i="1" s="1"/>
  <c r="BT23" i="1"/>
  <c r="BU23" i="1" s="1"/>
  <c r="BT20" i="1"/>
  <c r="BU20" i="1" s="1"/>
  <c r="BT10" i="1"/>
  <c r="BU10" i="1" s="1"/>
  <c r="BT26" i="1"/>
  <c r="BU26" i="1" s="1"/>
  <c r="BT25" i="1"/>
  <c r="BU25" i="1" s="1"/>
  <c r="BT8" i="1"/>
  <c r="BU8" i="1" s="1"/>
  <c r="BT24" i="1"/>
  <c r="BU24" i="1" s="1"/>
  <c r="BT14" i="1"/>
  <c r="BU14" i="1" s="1"/>
  <c r="BT21" i="1"/>
  <c r="BU21" i="1" s="1"/>
</calcChain>
</file>

<file path=xl/sharedStrings.xml><?xml version="1.0" encoding="utf-8"?>
<sst xmlns="http://schemas.openxmlformats.org/spreadsheetml/2006/main" count="3729" uniqueCount="278">
  <si>
    <t>Category</t>
  </si>
  <si>
    <t>Bill #</t>
  </si>
  <si>
    <t>Description</t>
  </si>
  <si>
    <t>Weight</t>
  </si>
  <si>
    <t>SB20</t>
  </si>
  <si>
    <t>SB69</t>
  </si>
  <si>
    <t>SB101</t>
  </si>
  <si>
    <t>SB106</t>
  </si>
  <si>
    <t>SB111</t>
  </si>
  <si>
    <t>SB126</t>
  </si>
  <si>
    <t>SB128</t>
  </si>
  <si>
    <t>SB130</t>
  </si>
  <si>
    <t>SB149</t>
  </si>
  <si>
    <t>SB160</t>
  </si>
  <si>
    <t>SB173</t>
  </si>
  <si>
    <t>SB176</t>
  </si>
  <si>
    <t>SB196</t>
  </si>
  <si>
    <t>SB199</t>
  </si>
  <si>
    <t>SB206</t>
  </si>
  <si>
    <t>SB226</t>
  </si>
  <si>
    <t>SB232</t>
  </si>
  <si>
    <t>SB258</t>
  </si>
  <si>
    <t>SB265</t>
  </si>
  <si>
    <t>SB292</t>
  </si>
  <si>
    <t>SB317</t>
  </si>
  <si>
    <t>SB354</t>
  </si>
  <si>
    <t>SB356</t>
  </si>
  <si>
    <t>SB384</t>
  </si>
  <si>
    <t>SB398</t>
  </si>
  <si>
    <t>SB439</t>
  </si>
  <si>
    <t>SB464</t>
  </si>
  <si>
    <t>SB469</t>
  </si>
  <si>
    <t>SB498</t>
  </si>
  <si>
    <t>SB539</t>
  </si>
  <si>
    <t>AB33</t>
  </si>
  <si>
    <t>AB106</t>
  </si>
  <si>
    <t>AB126</t>
  </si>
  <si>
    <t>AB128</t>
  </si>
  <si>
    <t>AB154</t>
  </si>
  <si>
    <t>AB159</t>
  </si>
  <si>
    <t>AB175</t>
  </si>
  <si>
    <t>AB206</t>
  </si>
  <si>
    <t>AB271</t>
  </si>
  <si>
    <t>AB290</t>
  </si>
  <si>
    <t>AB294</t>
  </si>
  <si>
    <t>AB321</t>
  </si>
  <si>
    <t>AB350</t>
  </si>
  <si>
    <t>AB375</t>
  </si>
  <si>
    <t>AB405</t>
  </si>
  <si>
    <t>AB429</t>
  </si>
  <si>
    <t>AB468</t>
  </si>
  <si>
    <t>AB492</t>
  </si>
  <si>
    <t>Occupational Licensing Reform</t>
  </si>
  <si>
    <t>Taxation</t>
  </si>
  <si>
    <t>Transparency</t>
  </si>
  <si>
    <t>Miscellaneous</t>
  </si>
  <si>
    <t>Labor &amp; Collective Bargaining</t>
  </si>
  <si>
    <t>Education Reform</t>
  </si>
  <si>
    <t>Energy</t>
  </si>
  <si>
    <t>SJR6</t>
  </si>
  <si>
    <t>Market-Impact Bills</t>
  </si>
  <si>
    <t>SB555</t>
  </si>
  <si>
    <t>SB554</t>
  </si>
  <si>
    <t>Total:</t>
  </si>
  <si>
    <t>Denominator:</t>
  </si>
  <si>
    <t>TOTAL EARNED</t>
  </si>
  <si>
    <t>TOTAL POSSIBLE</t>
  </si>
  <si>
    <t>TOTAL SCORE</t>
  </si>
  <si>
    <t>Eases licensing requirements on teachers</t>
  </si>
  <si>
    <t>Governor can expedite licensing review process</t>
  </si>
  <si>
    <t>Eases licensing requirements for instructors at barber schools</t>
  </si>
  <si>
    <t>Temporary licensing exemption for out-of-state physicians RE athletics</t>
  </si>
  <si>
    <t>Conslidatation of licensing for certain finance professionals</t>
  </si>
  <si>
    <t>No license required for unpaid process servers</t>
  </si>
  <si>
    <t>Ratifies the Recognition of Emergency Medical Services Personnel Licensure Interstate Compact; ratifies the Psychology Interjurisdictional Compact</t>
  </si>
  <si>
    <t>Conslidates licensing of mortgage bankers and mortgage brokers</t>
  </si>
  <si>
    <t>Narrows list of qualified Botox providers</t>
  </si>
  <si>
    <t>Increased taxes for high-capacity transit projects</t>
  </si>
  <si>
    <t>Increased diesel gas taxes</t>
  </si>
  <si>
    <t>AirBnB host tax</t>
  </si>
  <si>
    <t>Flood control taxes</t>
  </si>
  <si>
    <t>Public notice requirements for proposed regulations</t>
  </si>
  <si>
    <t>Mandates body-worn cameras for police officers</t>
  </si>
  <si>
    <t>PERS secrecy bill</t>
  </si>
  <si>
    <t>Revises Executive Dept auditing processes</t>
  </si>
  <si>
    <t>Increases microbrew production cap</t>
  </si>
  <si>
    <t>Provides for operation of estate distilleries</t>
  </si>
  <si>
    <t>$12 minimum wage</t>
  </si>
  <si>
    <t>Requires Uber, Lyft drivers to get annual $200 business registration</t>
  </si>
  <si>
    <t>Enacts Domestic Workers' Bill of Rights</t>
  </si>
  <si>
    <t>5% preference for Nevada-owned companies in bid-review process</t>
  </si>
  <si>
    <t>LVCVA authorized to impose conditions on contractors</t>
  </si>
  <si>
    <t>Authorizes issuance of revenue bonds for minority-, women-owned businesses</t>
  </si>
  <si>
    <t>Mandates ER paid sick leave</t>
  </si>
  <si>
    <t>Diabetes drug transparency bill</t>
  </si>
  <si>
    <t>Diabetes drug reporting requirements for pharma</t>
  </si>
  <si>
    <t>Add'l regulation for Uber, Lyft drivers</t>
  </si>
  <si>
    <t>"Equal pay" business certification</t>
  </si>
  <si>
    <t>Increases prevailing wage requirements for charter school construction</t>
  </si>
  <si>
    <t>Increased prevailing wages for school construction</t>
  </si>
  <si>
    <t>Prohibits fracking</t>
  </si>
  <si>
    <t>Mandates which insurance qualifies for minimum wage</t>
  </si>
  <si>
    <t>AirBnB host quarterly reporting requirements</t>
  </si>
  <si>
    <t>Transferable tax credits for film companies</t>
  </si>
  <si>
    <t>SJR14</t>
  </si>
  <si>
    <t>Increased property taxes</t>
  </si>
  <si>
    <t>-</t>
  </si>
  <si>
    <t>$14 minimum wage</t>
  </si>
  <si>
    <t>Evergreen clauses, new bargaining units</t>
  </si>
  <si>
    <t>Mediator can consider add'l revenue during impasse</t>
  </si>
  <si>
    <t>Expands mandatory scope of bargaining to include union leave time</t>
  </si>
  <si>
    <t>More union leave on taxpayer's dime</t>
  </si>
  <si>
    <t>Union indoctrination bill</t>
  </si>
  <si>
    <t>Kelvin Atkinson (D)</t>
  </si>
  <si>
    <t>Yvanna Cancela (D)</t>
  </si>
  <si>
    <t>Nicole Cannizzaro (D)</t>
  </si>
  <si>
    <t>Moises "Mo" Denis (D)</t>
  </si>
  <si>
    <t>Patricia Farley (I)</t>
  </si>
  <si>
    <t>Aaron Ford (D)</t>
  </si>
  <si>
    <t xml:space="preserve">Heidi Gansert (R) </t>
  </si>
  <si>
    <t xml:space="preserve">Pete Goicoechea (R) </t>
  </si>
  <si>
    <t xml:space="preserve">Donald Gustavson (R) </t>
  </si>
  <si>
    <t xml:space="preserve">Scott Hammond (R) </t>
  </si>
  <si>
    <t xml:space="preserve">Joseph Hardy (R) </t>
  </si>
  <si>
    <t xml:space="preserve">Becky Harris (R) </t>
  </si>
  <si>
    <t xml:space="preserve">Ben Kieckhefer (R) </t>
  </si>
  <si>
    <t>Mark Manendo (D)</t>
  </si>
  <si>
    <t>David Parks (D)</t>
  </si>
  <si>
    <t>Julia Ratti (D)</t>
  </si>
  <si>
    <t xml:space="preserve">Michael Roberson (R) </t>
  </si>
  <si>
    <t>Tick Segerblom (D)</t>
  </si>
  <si>
    <t xml:space="preserve">James Settelmeyer (R) </t>
  </si>
  <si>
    <t>Pat Spearman (D)</t>
  </si>
  <si>
    <t xml:space="preserve">Joyce Woodhouse (D) </t>
  </si>
  <si>
    <t>Increases cap for Opportunity Scholarship tax credits/funding</t>
  </si>
  <si>
    <t>Increases renewable portfolio requirements to 40% by 2030</t>
  </si>
  <si>
    <t>Reinstates prior net-metering rates; enacts Renewable Energy Bill of Rights</t>
  </si>
  <si>
    <t>Corrects bad language; fire districts needn't be funded via property taxes</t>
  </si>
  <si>
    <t>Safeguards against abusive HOAs</t>
  </si>
  <si>
    <t>Gov't cannot tax Bitcoin</t>
  </si>
  <si>
    <t>Abolishes relic boards, commissions</t>
  </si>
  <si>
    <t>Abolishes certain relic committees, commissions</t>
  </si>
  <si>
    <t>Y</t>
  </si>
  <si>
    <t>N</t>
  </si>
  <si>
    <t>N/A</t>
  </si>
  <si>
    <t xml:space="preserve">N </t>
  </si>
  <si>
    <t>Elliot Anderson (D)</t>
  </si>
  <si>
    <t xml:space="preserve">Paul Anderson (R) </t>
  </si>
  <si>
    <t>Nelson Araujo (D)</t>
  </si>
  <si>
    <t>Teresa Benitez-Thompson (D)</t>
  </si>
  <si>
    <t>Shannon Bilbray-Axelrod (D)</t>
  </si>
  <si>
    <t>Chris Brooks (D)</t>
  </si>
  <si>
    <t>Irene Bustamante Adams (D)</t>
  </si>
  <si>
    <t>Maggie Carlton (D)</t>
  </si>
  <si>
    <t>Richard Carrillo (D)</t>
  </si>
  <si>
    <t>Lesley Cohen (D)</t>
  </si>
  <si>
    <t>Skip Daly (D)</t>
  </si>
  <si>
    <t>Olivia Diaz (D)</t>
  </si>
  <si>
    <t xml:space="preserve">Chris Edwards (R) </t>
  </si>
  <si>
    <t xml:space="preserve">John Ellison (R) </t>
  </si>
  <si>
    <t>Edgar Flores (D)</t>
  </si>
  <si>
    <t>Jason Frierson (D)</t>
  </si>
  <si>
    <t>Ozzie Fumo (D)</t>
  </si>
  <si>
    <t xml:space="preserve">John Hambrick (R) </t>
  </si>
  <si>
    <t xml:space="preserve">Ira Hansen (R) </t>
  </si>
  <si>
    <t>Sandra Jauregui (D)</t>
  </si>
  <si>
    <t>Amber Joiner (D)</t>
  </si>
  <si>
    <t xml:space="preserve">Al Kramer (R) </t>
  </si>
  <si>
    <t xml:space="preserve">Lisa Krasner (R) </t>
  </si>
  <si>
    <t xml:space="preserve">Jim Marchant (R) </t>
  </si>
  <si>
    <t xml:space="preserve">Richard McArthur (R) </t>
  </si>
  <si>
    <t>William McCurdy II (D)</t>
  </si>
  <si>
    <t>Brittney Miller (D)</t>
  </si>
  <si>
    <t>Daniele Monroe-Moreno (D)</t>
  </si>
  <si>
    <t>Dina Neal (D)</t>
  </si>
  <si>
    <t>James Ohrenschall (D)</t>
  </si>
  <si>
    <t xml:space="preserve">James Oscarson (R) </t>
  </si>
  <si>
    <t xml:space="preserve">Keith Pickard (R) </t>
  </si>
  <si>
    <t>Ellen Spiegel (D)</t>
  </si>
  <si>
    <t>Michael Sprinkle (D)</t>
  </si>
  <si>
    <t>Heidi Swank (D)</t>
  </si>
  <si>
    <t>Tyrone Thompson (D)</t>
  </si>
  <si>
    <t xml:space="preserve">Robin Titus (R) </t>
  </si>
  <si>
    <t xml:space="preserve">Jill Tolles (R) </t>
  </si>
  <si>
    <t>Justin Watkins (D)</t>
  </si>
  <si>
    <t xml:space="preserve">Jim Wheeler (R) </t>
  </si>
  <si>
    <t xml:space="preserve">Melissa Woodbury (R) </t>
  </si>
  <si>
    <t>Steve Yeager (D)</t>
  </si>
  <si>
    <t>Licensing by endorsement</t>
  </si>
  <si>
    <t>Rank</t>
  </si>
  <si>
    <t>Legislator</t>
  </si>
  <si>
    <t>Score</t>
  </si>
  <si>
    <t>Party</t>
  </si>
  <si>
    <t>R</t>
  </si>
  <si>
    <t>I</t>
  </si>
  <si>
    <t>D</t>
  </si>
  <si>
    <t>Robin Titus</t>
  </si>
  <si>
    <t>Jim Marchant</t>
  </si>
  <si>
    <t>AB431</t>
  </si>
  <si>
    <t>Increases brew pub production cap</t>
  </si>
  <si>
    <t>AB374</t>
  </si>
  <si>
    <t>Buy-in for Medicaid</t>
  </si>
  <si>
    <t>Composite Scores</t>
  </si>
  <si>
    <t>Nevada Legislature</t>
  </si>
  <si>
    <t>Assembly</t>
  </si>
  <si>
    <t>Senate</t>
  </si>
  <si>
    <t>Democrats</t>
  </si>
  <si>
    <t>Republicans</t>
  </si>
  <si>
    <t>Assembly Democrats</t>
  </si>
  <si>
    <t>Assembly Republicans</t>
  </si>
  <si>
    <t>Senate Democrats</t>
  </si>
  <si>
    <t>Senate Republicans</t>
  </si>
  <si>
    <t>Chamber</t>
  </si>
  <si>
    <t xml:space="preserve">Gov. Brian Sandoval (R) </t>
  </si>
  <si>
    <t>Signed</t>
  </si>
  <si>
    <t xml:space="preserve">Donald Gustavson </t>
  </si>
  <si>
    <t xml:space="preserve">Ira Hansen </t>
  </si>
  <si>
    <t xml:space="preserve">Lisa Krasner </t>
  </si>
  <si>
    <t xml:space="preserve">John Ellison </t>
  </si>
  <si>
    <t xml:space="preserve">Richard McArthur </t>
  </si>
  <si>
    <t xml:space="preserve">John Hambrick </t>
  </si>
  <si>
    <t xml:space="preserve">Michael Roberson </t>
  </si>
  <si>
    <t xml:space="preserve">Jim Wheeler </t>
  </si>
  <si>
    <t xml:space="preserve">Ben Kieckhefer </t>
  </si>
  <si>
    <t xml:space="preserve">Keith Pickard </t>
  </si>
  <si>
    <t xml:space="preserve">Al Kramer </t>
  </si>
  <si>
    <t xml:space="preserve">Chris Edwards </t>
  </si>
  <si>
    <t xml:space="preserve">James Settelmeyer </t>
  </si>
  <si>
    <t xml:space="preserve">Pete Goicoechea </t>
  </si>
  <si>
    <t xml:space="preserve">Joseph Hardy </t>
  </si>
  <si>
    <t xml:space="preserve">Paul Anderson </t>
  </si>
  <si>
    <t xml:space="preserve">Scott Hammond </t>
  </si>
  <si>
    <t xml:space="preserve">Heidi Gansert </t>
  </si>
  <si>
    <t xml:space="preserve">Jill Tolles </t>
  </si>
  <si>
    <t xml:space="preserve">James Oscarson </t>
  </si>
  <si>
    <t xml:space="preserve">Melissa Woodbury </t>
  </si>
  <si>
    <t xml:space="preserve">Becky Harris </t>
  </si>
  <si>
    <t xml:space="preserve">Nicole Cannizzaro </t>
  </si>
  <si>
    <t xml:space="preserve">Skip Daly </t>
  </si>
  <si>
    <t xml:space="preserve">Maggie Carlton </t>
  </si>
  <si>
    <t xml:space="preserve">Patricia Farley </t>
  </si>
  <si>
    <t xml:space="preserve">Sandra Jauregui </t>
  </si>
  <si>
    <t xml:space="preserve">William McCurdy II </t>
  </si>
  <si>
    <t xml:space="preserve">Daniele Monroe-Moreno </t>
  </si>
  <si>
    <t xml:space="preserve">Justin Watkins </t>
  </si>
  <si>
    <t xml:space="preserve">Steve Yeager </t>
  </si>
  <si>
    <t xml:space="preserve">James Ohrenschall </t>
  </si>
  <si>
    <t xml:space="preserve">Kelvin Atkinson </t>
  </si>
  <si>
    <t xml:space="preserve">Yvanna Cancela </t>
  </si>
  <si>
    <t xml:space="preserve">Moises "Mo" Denis </t>
  </si>
  <si>
    <t xml:space="preserve">Aaron Ford </t>
  </si>
  <si>
    <t xml:space="preserve">Mark Manendo </t>
  </si>
  <si>
    <t xml:space="preserve">David Parks </t>
  </si>
  <si>
    <t xml:space="preserve">Julia Ratti </t>
  </si>
  <si>
    <t xml:space="preserve">Tick Segerblom </t>
  </si>
  <si>
    <t xml:space="preserve">Pat Spearman </t>
  </si>
  <si>
    <t xml:space="preserve">Joyce Woodhouse </t>
  </si>
  <si>
    <t xml:space="preserve">Teresa Benitez-Thompson </t>
  </si>
  <si>
    <t xml:space="preserve">Shannon Bilbray-Axelrod </t>
  </si>
  <si>
    <t xml:space="preserve">Jason Frierson </t>
  </si>
  <si>
    <t xml:space="preserve">Lesley Cohen </t>
  </si>
  <si>
    <t xml:space="preserve">Ozzie Fumo </t>
  </si>
  <si>
    <t xml:space="preserve">Ellen Spiegel </t>
  </si>
  <si>
    <t xml:space="preserve">Michael Sprinkle </t>
  </si>
  <si>
    <t xml:space="preserve">Heidi Swank </t>
  </si>
  <si>
    <t xml:space="preserve">Tyrone Thompson </t>
  </si>
  <si>
    <t xml:space="preserve">Elliot Anderson </t>
  </si>
  <si>
    <t xml:space="preserve">Nelson Araujo </t>
  </si>
  <si>
    <t xml:space="preserve">Chris Brooks </t>
  </si>
  <si>
    <t xml:space="preserve">Dina Neal </t>
  </si>
  <si>
    <t xml:space="preserve">Irene Bustamante Adams </t>
  </si>
  <si>
    <t xml:space="preserve">Edgar Flores </t>
  </si>
  <si>
    <t xml:space="preserve">Amber Joiner </t>
  </si>
  <si>
    <t xml:space="preserve">Brittney Miller </t>
  </si>
  <si>
    <t xml:space="preserve">Richard Carrillo </t>
  </si>
  <si>
    <t xml:space="preserve">Olivia Diaz </t>
  </si>
  <si>
    <t>Vetoed</t>
  </si>
  <si>
    <t>Individual Legislative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</si>
</sst>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4" fillId="0" borderId="0" xfId="0" applyFont="1"/>
    <xf numFmtId="0" fontId="0" fillId="0" borderId="0" xfId="0" quotePrefix="1" applyAlignment="1">
      <alignment horizontal="center"/>
    </xf>
    <xf numFmtId="0" fontId="0" fillId="0" borderId="6" xfId="0" applyBorder="1"/>
    <xf numFmtId="0" fontId="0" fillId="0" borderId="0" xfId="0" applyFont="1"/>
    <xf numFmtId="0" fontId="0" fillId="3" borderId="0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7" xfId="0" applyBorder="1"/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3" borderId="7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4" borderId="9" xfId="0" applyFill="1" applyBorder="1"/>
    <xf numFmtId="0" fontId="0" fillId="2" borderId="9" xfId="0" applyFill="1" applyBorder="1"/>
    <xf numFmtId="0" fontId="0" fillId="2" borderId="8" xfId="0" applyFill="1" applyBorder="1"/>
    <xf numFmtId="0" fontId="0" fillId="4" borderId="8" xfId="0" applyFill="1" applyBorder="1"/>
    <xf numFmtId="0" fontId="0" fillId="3" borderId="8" xfId="0" applyFill="1" applyBorder="1"/>
    <xf numFmtId="0" fontId="0" fillId="4" borderId="1" xfId="0" applyFill="1" applyBorder="1"/>
    <xf numFmtId="0" fontId="0" fillId="2" borderId="3" xfId="0" applyFill="1" applyBorder="1"/>
    <xf numFmtId="0" fontId="0" fillId="3" borderId="9" xfId="0" applyFill="1" applyBorder="1"/>
    <xf numFmtId="0" fontId="0" fillId="0" borderId="9" xfId="0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0" fillId="3" borderId="10" xfId="0" applyFill="1" applyBorder="1"/>
    <xf numFmtId="0" fontId="0" fillId="2" borderId="10" xfId="0" applyFill="1" applyBorder="1"/>
    <xf numFmtId="0" fontId="0" fillId="0" borderId="1" xfId="0" applyBorder="1"/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ont="1" applyFill="1" applyBorder="1"/>
    <xf numFmtId="0" fontId="0" fillId="3" borderId="8" xfId="0" applyFont="1" applyFill="1" applyBorder="1"/>
    <xf numFmtId="0" fontId="0" fillId="0" borderId="8" xfId="0" applyFont="1" applyBorder="1"/>
    <xf numFmtId="0" fontId="0" fillId="2" borderId="8" xfId="0" applyFont="1" applyFill="1" applyBorder="1" applyAlignment="1">
      <alignment horizontal="center"/>
    </xf>
    <xf numFmtId="0" fontId="0" fillId="4" borderId="8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1" fillId="0" borderId="15" xfId="1" applyNumberFormat="1" applyFont="1" applyBorder="1"/>
    <xf numFmtId="164" fontId="1" fillId="0" borderId="18" xfId="1" applyNumberFormat="1" applyFont="1" applyBorder="1"/>
    <xf numFmtId="0" fontId="1" fillId="0" borderId="0" xfId="0" applyFont="1" applyFill="1"/>
    <xf numFmtId="10" fontId="1" fillId="0" borderId="0" xfId="1" applyNumberFormat="1" applyFont="1"/>
    <xf numFmtId="0" fontId="1" fillId="7" borderId="8" xfId="0" applyFont="1" applyFill="1" applyBorder="1" applyAlignment="1">
      <alignment horizontal="center"/>
    </xf>
    <xf numFmtId="10" fontId="1" fillId="7" borderId="8" xfId="1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8" xfId="0" applyFont="1" applyFill="1" applyBorder="1"/>
    <xf numFmtId="10" fontId="1" fillId="9" borderId="8" xfId="1" applyNumberFormat="1" applyFont="1" applyFill="1" applyBorder="1"/>
    <xf numFmtId="0" fontId="1" fillId="10" borderId="8" xfId="0" applyFont="1" applyFill="1" applyBorder="1" applyAlignment="1">
      <alignment horizontal="center"/>
    </xf>
    <xf numFmtId="0" fontId="1" fillId="10" borderId="8" xfId="0" applyFont="1" applyFill="1" applyBorder="1"/>
    <xf numFmtId="10" fontId="1" fillId="10" borderId="8" xfId="1" applyNumberFormat="1" applyFont="1" applyFill="1" applyBorder="1"/>
    <xf numFmtId="0" fontId="3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tabSelected="1" zoomScale="80" zoomScaleNormal="80" workbookViewId="0">
      <pane xSplit="1" topLeftCell="B1" activePane="topRight" state="frozen"/>
      <selection pane="topRight" activeCell="A5" sqref="A5"/>
    </sheetView>
  </sheetViews>
  <sheetFormatPr defaultRowHeight="15" x14ac:dyDescent="0.25"/>
  <cols>
    <col min="1" max="1" width="30.7109375" bestFit="1" customWidth="1"/>
    <col min="11" max="11" width="14.85546875" bestFit="1" customWidth="1"/>
    <col min="17" max="17" width="14.85546875" bestFit="1" customWidth="1"/>
    <col min="22" max="22" width="14.85546875" bestFit="1" customWidth="1"/>
    <col min="42" max="42" width="14.85546875" bestFit="1" customWidth="1"/>
    <col min="49" max="49" width="14.85546875" bestFit="1" customWidth="1"/>
    <col min="52" max="52" width="14.85546875" bestFit="1" customWidth="1"/>
    <col min="56" max="56" width="14.85546875" bestFit="1" customWidth="1"/>
    <col min="63" max="63" width="14.85546875" bestFit="1" customWidth="1"/>
    <col min="65" max="65" width="15.85546875" bestFit="1" customWidth="1"/>
    <col min="66" max="66" width="16.7109375" bestFit="1" customWidth="1"/>
    <col min="67" max="67" width="14.140625" bestFit="1" customWidth="1"/>
  </cols>
  <sheetData>
    <row r="1" spans="1:67" ht="24" customHeight="1" thickBot="1" x14ac:dyDescent="0.3">
      <c r="A1" s="2" t="s">
        <v>0</v>
      </c>
      <c r="B1" s="68" t="s">
        <v>52</v>
      </c>
      <c r="C1" s="69"/>
      <c r="D1" s="69"/>
      <c r="E1" s="69"/>
      <c r="F1" s="69"/>
      <c r="G1" s="69"/>
      <c r="H1" s="69"/>
      <c r="I1" s="69"/>
      <c r="J1" s="69"/>
      <c r="K1" s="70"/>
      <c r="L1" s="68" t="s">
        <v>53</v>
      </c>
      <c r="M1" s="69"/>
      <c r="N1" s="69"/>
      <c r="O1" s="69"/>
      <c r="P1" s="69"/>
      <c r="Q1" s="70"/>
      <c r="R1" s="68" t="s">
        <v>54</v>
      </c>
      <c r="S1" s="69"/>
      <c r="T1" s="69"/>
      <c r="U1" s="69"/>
      <c r="V1" s="70"/>
      <c r="W1" s="69" t="s">
        <v>60</v>
      </c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8" t="s">
        <v>56</v>
      </c>
      <c r="AR1" s="69"/>
      <c r="AS1" s="69"/>
      <c r="AT1" s="69"/>
      <c r="AU1" s="69"/>
      <c r="AV1" s="69"/>
      <c r="AW1" s="70"/>
      <c r="AX1" s="68" t="s">
        <v>57</v>
      </c>
      <c r="AY1" s="69"/>
      <c r="AZ1" s="70"/>
      <c r="BA1" s="68" t="s">
        <v>58</v>
      </c>
      <c r="BB1" s="69"/>
      <c r="BC1" s="69"/>
      <c r="BD1" s="70"/>
      <c r="BE1" s="69" t="s">
        <v>55</v>
      </c>
      <c r="BF1" s="69"/>
      <c r="BG1" s="69"/>
      <c r="BH1" s="69"/>
      <c r="BI1" s="69"/>
      <c r="BJ1" s="69"/>
      <c r="BK1" s="70"/>
    </row>
    <row r="2" spans="1:67" x14ac:dyDescent="0.25">
      <c r="A2" t="s">
        <v>1</v>
      </c>
      <c r="B2" s="12" t="s">
        <v>4</v>
      </c>
      <c r="C2" s="11" t="s">
        <v>5</v>
      </c>
      <c r="D2" s="11" t="s">
        <v>18</v>
      </c>
      <c r="E2" s="11" t="s">
        <v>32</v>
      </c>
      <c r="F2" s="11" t="s">
        <v>37</v>
      </c>
      <c r="G2" s="11" t="s">
        <v>49</v>
      </c>
      <c r="H2" s="11" t="s">
        <v>50</v>
      </c>
      <c r="I2" s="10" t="s">
        <v>6</v>
      </c>
      <c r="J2" s="64" t="s">
        <v>63</v>
      </c>
      <c r="K2" s="66" t="s">
        <v>64</v>
      </c>
      <c r="L2" s="16" t="s">
        <v>12</v>
      </c>
      <c r="M2" s="10" t="s">
        <v>44</v>
      </c>
      <c r="N2" s="10" t="s">
        <v>47</v>
      </c>
      <c r="O2" s="10" t="s">
        <v>104</v>
      </c>
      <c r="P2" s="64" t="s">
        <v>63</v>
      </c>
      <c r="Q2" s="66" t="s">
        <v>64</v>
      </c>
      <c r="R2" s="12" t="s">
        <v>13</v>
      </c>
      <c r="S2" s="11" t="s">
        <v>15</v>
      </c>
      <c r="T2" s="10" t="s">
        <v>27</v>
      </c>
      <c r="U2" s="64" t="s">
        <v>63</v>
      </c>
      <c r="V2" s="66" t="s">
        <v>64</v>
      </c>
      <c r="W2" s="11" t="s">
        <v>17</v>
      </c>
      <c r="X2" s="11" t="s">
        <v>198</v>
      </c>
      <c r="Y2" s="10" t="s">
        <v>7</v>
      </c>
      <c r="Z2" s="10" t="s">
        <v>14</v>
      </c>
      <c r="AA2" s="10" t="s">
        <v>20</v>
      </c>
      <c r="AB2" s="10" t="s">
        <v>30</v>
      </c>
      <c r="AC2" s="10" t="s">
        <v>9</v>
      </c>
      <c r="AD2" s="10" t="s">
        <v>16</v>
      </c>
      <c r="AE2" s="10" t="s">
        <v>22</v>
      </c>
      <c r="AF2" s="10" t="s">
        <v>33</v>
      </c>
      <c r="AG2" s="10" t="s">
        <v>62</v>
      </c>
      <c r="AH2" s="10" t="s">
        <v>35</v>
      </c>
      <c r="AI2" s="10" t="s">
        <v>38</v>
      </c>
      <c r="AJ2" s="10" t="s">
        <v>39</v>
      </c>
      <c r="AK2" s="10" t="s">
        <v>40</v>
      </c>
      <c r="AL2" s="10" t="s">
        <v>45</v>
      </c>
      <c r="AM2" s="10" t="s">
        <v>51</v>
      </c>
      <c r="AN2" s="10" t="s">
        <v>59</v>
      </c>
      <c r="AO2" s="64" t="s">
        <v>63</v>
      </c>
      <c r="AP2" s="64" t="s">
        <v>64</v>
      </c>
      <c r="AQ2" s="16" t="s">
        <v>26</v>
      </c>
      <c r="AR2" s="10" t="s">
        <v>31</v>
      </c>
      <c r="AS2" s="10" t="s">
        <v>42</v>
      </c>
      <c r="AT2" s="10" t="s">
        <v>43</v>
      </c>
      <c r="AU2" s="10" t="s">
        <v>46</v>
      </c>
      <c r="AV2" s="64" t="s">
        <v>63</v>
      </c>
      <c r="AW2" s="66" t="s">
        <v>64</v>
      </c>
      <c r="AX2" s="12" t="s">
        <v>61</v>
      </c>
      <c r="AY2" s="64" t="s">
        <v>63</v>
      </c>
      <c r="AZ2" s="66" t="s">
        <v>64</v>
      </c>
      <c r="BA2" s="16" t="s">
        <v>41</v>
      </c>
      <c r="BB2" s="10" t="s">
        <v>48</v>
      </c>
      <c r="BC2" s="64" t="s">
        <v>63</v>
      </c>
      <c r="BD2" s="66" t="s">
        <v>64</v>
      </c>
      <c r="BE2" s="11" t="s">
        <v>21</v>
      </c>
      <c r="BF2" s="11" t="s">
        <v>28</v>
      </c>
      <c r="BG2" s="11" t="s">
        <v>34</v>
      </c>
      <c r="BH2" s="11" t="s">
        <v>36</v>
      </c>
      <c r="BI2" s="10" t="s">
        <v>200</v>
      </c>
      <c r="BJ2" s="64" t="s">
        <v>63</v>
      </c>
      <c r="BK2" s="66" t="s">
        <v>64</v>
      </c>
      <c r="BM2" s="41" t="s">
        <v>65</v>
      </c>
      <c r="BN2" s="42" t="s">
        <v>66</v>
      </c>
      <c r="BO2" s="43" t="s">
        <v>67</v>
      </c>
    </row>
    <row r="3" spans="1:67" x14ac:dyDescent="0.25">
      <c r="A3" t="s">
        <v>2</v>
      </c>
      <c r="B3" s="13" t="s">
        <v>68</v>
      </c>
      <c r="C3" s="14" t="s">
        <v>69</v>
      </c>
      <c r="D3" s="14" t="s">
        <v>70</v>
      </c>
      <c r="E3" s="14" t="s">
        <v>72</v>
      </c>
      <c r="F3" s="14" t="s">
        <v>73</v>
      </c>
      <c r="G3" s="14" t="s">
        <v>74</v>
      </c>
      <c r="H3" s="14" t="s">
        <v>75</v>
      </c>
      <c r="I3" s="14" t="s">
        <v>76</v>
      </c>
      <c r="J3" s="65"/>
      <c r="K3" s="67"/>
      <c r="L3" s="13" t="s">
        <v>77</v>
      </c>
      <c r="M3" s="14" t="s">
        <v>79</v>
      </c>
      <c r="N3" s="14" t="s">
        <v>80</v>
      </c>
      <c r="O3" s="14" t="s">
        <v>105</v>
      </c>
      <c r="P3" s="65"/>
      <c r="Q3" s="67"/>
      <c r="R3" s="13" t="s">
        <v>81</v>
      </c>
      <c r="S3" s="14" t="s">
        <v>82</v>
      </c>
      <c r="T3" s="14" t="s">
        <v>83</v>
      </c>
      <c r="U3" s="65"/>
      <c r="V3" s="67"/>
      <c r="W3" s="14" t="s">
        <v>86</v>
      </c>
      <c r="X3" s="18" t="s">
        <v>199</v>
      </c>
      <c r="Y3" s="14" t="s">
        <v>87</v>
      </c>
      <c r="Z3" s="14" t="s">
        <v>98</v>
      </c>
      <c r="AA3" s="14" t="s">
        <v>89</v>
      </c>
      <c r="AB3" s="14" t="s">
        <v>91</v>
      </c>
      <c r="AC3" s="14" t="s">
        <v>92</v>
      </c>
      <c r="AD3" s="14" t="s">
        <v>93</v>
      </c>
      <c r="AE3" s="14" t="s">
        <v>95</v>
      </c>
      <c r="AF3" s="14" t="s">
        <v>94</v>
      </c>
      <c r="AG3" s="14" t="s">
        <v>96</v>
      </c>
      <c r="AH3" s="14" t="s">
        <v>97</v>
      </c>
      <c r="AI3" s="14" t="s">
        <v>99</v>
      </c>
      <c r="AJ3" s="14" t="s">
        <v>100</v>
      </c>
      <c r="AK3" s="14" t="s">
        <v>101</v>
      </c>
      <c r="AL3" s="14" t="s">
        <v>102</v>
      </c>
      <c r="AM3" s="14" t="s">
        <v>103</v>
      </c>
      <c r="AN3" s="14" t="s">
        <v>107</v>
      </c>
      <c r="AO3" s="65"/>
      <c r="AP3" s="65"/>
      <c r="AQ3" s="13" t="s">
        <v>108</v>
      </c>
      <c r="AR3" s="14" t="s">
        <v>109</v>
      </c>
      <c r="AS3" s="14" t="s">
        <v>110</v>
      </c>
      <c r="AT3" s="14" t="s">
        <v>111</v>
      </c>
      <c r="AU3" s="14" t="s">
        <v>112</v>
      </c>
      <c r="AV3" s="65"/>
      <c r="AW3" s="67"/>
      <c r="AX3" s="13" t="s">
        <v>134</v>
      </c>
      <c r="AY3" s="65"/>
      <c r="AZ3" s="67"/>
      <c r="BA3" s="13" t="s">
        <v>135</v>
      </c>
      <c r="BB3" s="14" t="s">
        <v>136</v>
      </c>
      <c r="BC3" s="65"/>
      <c r="BD3" s="67"/>
      <c r="BE3" s="14" t="s">
        <v>138</v>
      </c>
      <c r="BF3" s="14" t="s">
        <v>139</v>
      </c>
      <c r="BG3" s="14" t="s">
        <v>140</v>
      </c>
      <c r="BH3" s="14" t="s">
        <v>141</v>
      </c>
      <c r="BI3" s="18" t="s">
        <v>201</v>
      </c>
      <c r="BJ3" s="65"/>
      <c r="BK3" s="67"/>
      <c r="BM3" s="44"/>
      <c r="BN3" s="14"/>
      <c r="BO3" s="45"/>
    </row>
    <row r="4" spans="1:67" x14ac:dyDescent="0.25">
      <c r="A4" s="1" t="s">
        <v>3</v>
      </c>
      <c r="B4" s="13">
        <v>15</v>
      </c>
      <c r="C4" s="14">
        <v>15</v>
      </c>
      <c r="D4" s="14">
        <v>10</v>
      </c>
      <c r="E4" s="14">
        <v>10</v>
      </c>
      <c r="F4" s="14">
        <v>10</v>
      </c>
      <c r="G4" s="14">
        <v>15</v>
      </c>
      <c r="H4" s="14">
        <v>10</v>
      </c>
      <c r="I4" s="14">
        <v>10</v>
      </c>
      <c r="J4" s="15" t="s">
        <v>106</v>
      </c>
      <c r="K4" s="8">
        <f>SUM(B4:I4)</f>
        <v>95</v>
      </c>
      <c r="L4" s="13">
        <v>40</v>
      </c>
      <c r="M4" s="14">
        <v>50</v>
      </c>
      <c r="N4" s="14">
        <v>35</v>
      </c>
      <c r="O4" s="14">
        <v>85</v>
      </c>
      <c r="P4" s="15" t="s">
        <v>106</v>
      </c>
      <c r="Q4" s="8">
        <f>SUM(L4:O4)</f>
        <v>210</v>
      </c>
      <c r="R4" s="13">
        <v>20</v>
      </c>
      <c r="S4" s="14">
        <v>25</v>
      </c>
      <c r="T4" s="14">
        <v>90</v>
      </c>
      <c r="U4" s="15" t="s">
        <v>106</v>
      </c>
      <c r="V4" s="8">
        <f>SUM(R4:T4)</f>
        <v>135</v>
      </c>
      <c r="W4" s="14">
        <v>10</v>
      </c>
      <c r="X4" s="18">
        <v>10</v>
      </c>
      <c r="Y4" s="14">
        <v>90</v>
      </c>
      <c r="Z4" s="14">
        <v>70</v>
      </c>
      <c r="AA4" s="14">
        <v>35</v>
      </c>
      <c r="AB4" s="14">
        <v>50</v>
      </c>
      <c r="AC4" s="14">
        <v>25</v>
      </c>
      <c r="AD4" s="14">
        <v>60</v>
      </c>
      <c r="AE4" s="14">
        <v>35</v>
      </c>
      <c r="AF4" s="14">
        <v>35</v>
      </c>
      <c r="AG4" s="14">
        <v>35</v>
      </c>
      <c r="AH4" s="14">
        <v>40</v>
      </c>
      <c r="AI4" s="14">
        <v>60</v>
      </c>
      <c r="AJ4" s="14">
        <v>45</v>
      </c>
      <c r="AK4" s="14">
        <v>30</v>
      </c>
      <c r="AL4" s="14">
        <v>25</v>
      </c>
      <c r="AM4" s="14">
        <v>15</v>
      </c>
      <c r="AN4" s="14">
        <v>90</v>
      </c>
      <c r="AO4" s="17" t="s">
        <v>106</v>
      </c>
      <c r="AP4" s="14">
        <f>SUM(W4:AN4)</f>
        <v>760</v>
      </c>
      <c r="AQ4" s="13">
        <v>55</v>
      </c>
      <c r="AR4" s="14">
        <v>55</v>
      </c>
      <c r="AS4" s="14">
        <v>55</v>
      </c>
      <c r="AT4" s="14">
        <v>55</v>
      </c>
      <c r="AU4" s="14">
        <v>50</v>
      </c>
      <c r="AV4" s="17" t="s">
        <v>106</v>
      </c>
      <c r="AW4" s="8">
        <f>SUM(AQ4:AU4)</f>
        <v>270</v>
      </c>
      <c r="AX4" s="13">
        <v>50</v>
      </c>
      <c r="AY4" s="17" t="s">
        <v>106</v>
      </c>
      <c r="AZ4" s="8">
        <f>SUM(AX4)</f>
        <v>50</v>
      </c>
      <c r="BA4" s="13">
        <v>70</v>
      </c>
      <c r="BB4" s="14">
        <v>70</v>
      </c>
      <c r="BC4" s="17" t="s">
        <v>106</v>
      </c>
      <c r="BD4" s="8">
        <f>SUM(BA4:BB4)</f>
        <v>140</v>
      </c>
      <c r="BE4" s="14">
        <v>20</v>
      </c>
      <c r="BF4" s="17">
        <v>10</v>
      </c>
      <c r="BG4" s="14">
        <v>15</v>
      </c>
      <c r="BH4" s="14">
        <v>15</v>
      </c>
      <c r="BI4" s="18">
        <v>80</v>
      </c>
      <c r="BJ4" s="17" t="s">
        <v>106</v>
      </c>
      <c r="BK4" s="8">
        <f>SUM(BE4:BI4)</f>
        <v>140</v>
      </c>
      <c r="BM4" s="44"/>
      <c r="BN4" s="14"/>
      <c r="BO4" s="45"/>
    </row>
    <row r="5" spans="1:67" x14ac:dyDescent="0.25">
      <c r="B5" s="13"/>
      <c r="C5" s="14"/>
      <c r="D5" s="14"/>
      <c r="E5" s="14"/>
      <c r="F5" s="14"/>
      <c r="G5" s="14"/>
      <c r="H5" s="14"/>
      <c r="I5" s="14"/>
      <c r="J5" s="14"/>
      <c r="K5" s="8"/>
      <c r="L5" s="13"/>
      <c r="M5" s="14"/>
      <c r="N5" s="14"/>
      <c r="O5" s="14"/>
      <c r="P5" s="14"/>
      <c r="Q5" s="8"/>
      <c r="R5" s="13"/>
      <c r="S5" s="14"/>
      <c r="T5" s="14"/>
      <c r="U5" s="14"/>
      <c r="V5" s="8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3"/>
      <c r="AR5" s="14"/>
      <c r="AS5" s="14"/>
      <c r="AT5" s="14"/>
      <c r="AU5" s="14"/>
      <c r="AV5" s="14"/>
      <c r="AW5" s="8"/>
      <c r="AX5" s="13"/>
      <c r="AY5" s="14"/>
      <c r="AZ5" s="8"/>
      <c r="BA5" s="13"/>
      <c r="BB5" s="14"/>
      <c r="BC5" s="14"/>
      <c r="BD5" s="8"/>
      <c r="BE5" s="14"/>
      <c r="BF5" s="14"/>
      <c r="BG5" s="14"/>
      <c r="BH5" s="14"/>
      <c r="BI5" s="14"/>
      <c r="BJ5" s="14"/>
      <c r="BK5" s="8"/>
      <c r="BM5" s="44"/>
      <c r="BN5" s="14"/>
      <c r="BO5" s="45"/>
    </row>
    <row r="6" spans="1:67" x14ac:dyDescent="0.25">
      <c r="A6" t="s">
        <v>146</v>
      </c>
      <c r="B6" s="20" t="s">
        <v>142</v>
      </c>
      <c r="C6" s="20" t="s">
        <v>142</v>
      </c>
      <c r="D6" s="20" t="s">
        <v>142</v>
      </c>
      <c r="E6" s="20" t="s">
        <v>142</v>
      </c>
      <c r="F6" s="20" t="s">
        <v>142</v>
      </c>
      <c r="G6" s="20" t="s">
        <v>142</v>
      </c>
      <c r="H6" s="19" t="s">
        <v>144</v>
      </c>
      <c r="I6" s="26" t="s">
        <v>142</v>
      </c>
      <c r="J6" s="27">
        <v>75</v>
      </c>
      <c r="K6" s="19">
        <v>85</v>
      </c>
      <c r="L6" s="26" t="s">
        <v>142</v>
      </c>
      <c r="M6" s="26" t="s">
        <v>142</v>
      </c>
      <c r="N6" s="26" t="s">
        <v>142</v>
      </c>
      <c r="O6" s="26" t="s">
        <v>142</v>
      </c>
      <c r="P6" s="27">
        <v>0</v>
      </c>
      <c r="Q6" s="27">
        <f>Q$4</f>
        <v>210</v>
      </c>
      <c r="R6" s="20" t="s">
        <v>142</v>
      </c>
      <c r="S6" s="20" t="s">
        <v>142</v>
      </c>
      <c r="T6" s="26" t="s">
        <v>142</v>
      </c>
      <c r="U6" s="27">
        <v>45</v>
      </c>
      <c r="V6" s="27">
        <f>V$4</f>
        <v>135</v>
      </c>
      <c r="W6" s="20" t="s">
        <v>142</v>
      </c>
      <c r="X6" s="20" t="s">
        <v>142</v>
      </c>
      <c r="Y6" s="26" t="s">
        <v>142</v>
      </c>
      <c r="Z6" s="26" t="s">
        <v>142</v>
      </c>
      <c r="AA6" s="26" t="s">
        <v>142</v>
      </c>
      <c r="AB6" s="26" t="s">
        <v>142</v>
      </c>
      <c r="AC6" s="26" t="s">
        <v>142</v>
      </c>
      <c r="AD6" s="26" t="s">
        <v>142</v>
      </c>
      <c r="AE6" s="26" t="s">
        <v>142</v>
      </c>
      <c r="AF6" s="26" t="s">
        <v>142</v>
      </c>
      <c r="AG6" s="26" t="s">
        <v>142</v>
      </c>
      <c r="AH6" s="26" t="s">
        <v>142</v>
      </c>
      <c r="AI6" s="26" t="s">
        <v>142</v>
      </c>
      <c r="AJ6" s="26" t="s">
        <v>142</v>
      </c>
      <c r="AK6" s="26" t="s">
        <v>142</v>
      </c>
      <c r="AL6" s="26" t="s">
        <v>142</v>
      </c>
      <c r="AM6" s="26" t="s">
        <v>142</v>
      </c>
      <c r="AN6" s="26" t="s">
        <v>142</v>
      </c>
      <c r="AO6" s="30">
        <v>20</v>
      </c>
      <c r="AP6" s="27">
        <f>AP$4</f>
        <v>760</v>
      </c>
      <c r="AQ6" s="26" t="s">
        <v>142</v>
      </c>
      <c r="AR6" s="26" t="s">
        <v>142</v>
      </c>
      <c r="AS6" s="26" t="s">
        <v>142</v>
      </c>
      <c r="AT6" s="26" t="s">
        <v>142</v>
      </c>
      <c r="AU6" s="26" t="s">
        <v>142</v>
      </c>
      <c r="AV6" s="27">
        <v>0</v>
      </c>
      <c r="AW6" s="27">
        <f>AW$4</f>
        <v>270</v>
      </c>
      <c r="AX6" s="20" t="s">
        <v>142</v>
      </c>
      <c r="AY6" s="27">
        <v>50</v>
      </c>
      <c r="AZ6" s="27">
        <f>AZ$4</f>
        <v>50</v>
      </c>
      <c r="BA6" s="26" t="s">
        <v>142</v>
      </c>
      <c r="BB6" s="26" t="s">
        <v>142</v>
      </c>
      <c r="BC6" s="27">
        <v>0</v>
      </c>
      <c r="BD6" s="27">
        <f>BD$4</f>
        <v>140</v>
      </c>
      <c r="BE6" s="20" t="s">
        <v>142</v>
      </c>
      <c r="BF6" s="20" t="s">
        <v>142</v>
      </c>
      <c r="BG6" s="20" t="s">
        <v>142</v>
      </c>
      <c r="BH6" s="20" t="s">
        <v>142</v>
      </c>
      <c r="BI6" s="26" t="s">
        <v>142</v>
      </c>
      <c r="BJ6" s="27">
        <v>60</v>
      </c>
      <c r="BK6" s="27">
        <f>BK$4</f>
        <v>140</v>
      </c>
      <c r="BM6" s="44">
        <f>SUM(J6+P6+U6+AO6+AV6+AY6+BC6+BJ6)</f>
        <v>250</v>
      </c>
      <c r="BN6" s="14">
        <f>SUM(K6+Q6+V6+AP6+AW6+AZ6+BD6+BK6)</f>
        <v>1790</v>
      </c>
      <c r="BO6" s="48">
        <f>BM6/BN6</f>
        <v>0.13966480446927373</v>
      </c>
    </row>
    <row r="7" spans="1:67" x14ac:dyDescent="0.25">
      <c r="A7" t="s">
        <v>147</v>
      </c>
      <c r="B7" s="21" t="s">
        <v>142</v>
      </c>
      <c r="C7" s="21" t="s">
        <v>142</v>
      </c>
      <c r="D7" s="21" t="s">
        <v>142</v>
      </c>
      <c r="E7" s="21" t="s">
        <v>142</v>
      </c>
      <c r="F7" s="22" t="s">
        <v>144</v>
      </c>
      <c r="G7" s="21" t="s">
        <v>142</v>
      </c>
      <c r="H7" s="21" t="s">
        <v>142</v>
      </c>
      <c r="I7" s="21" t="s">
        <v>145</v>
      </c>
      <c r="J7" s="28">
        <v>85</v>
      </c>
      <c r="K7" s="22">
        <v>85</v>
      </c>
      <c r="L7" s="23" t="s">
        <v>142</v>
      </c>
      <c r="M7" s="23" t="s">
        <v>142</v>
      </c>
      <c r="N7" s="23" t="s">
        <v>142</v>
      </c>
      <c r="O7" s="21" t="s">
        <v>143</v>
      </c>
      <c r="P7" s="28">
        <v>85</v>
      </c>
      <c r="Q7" s="28">
        <f t="shared" ref="Q7:Q47" si="0">Q$4</f>
        <v>210</v>
      </c>
      <c r="R7" s="21" t="s">
        <v>142</v>
      </c>
      <c r="S7" s="21" t="s">
        <v>142</v>
      </c>
      <c r="T7" s="21" t="s">
        <v>145</v>
      </c>
      <c r="U7" s="28">
        <v>135</v>
      </c>
      <c r="V7" s="28">
        <f t="shared" ref="V7:V46" si="1">V$4</f>
        <v>135</v>
      </c>
      <c r="W7" s="21" t="s">
        <v>142</v>
      </c>
      <c r="X7" s="20" t="s">
        <v>142</v>
      </c>
      <c r="Y7" s="21" t="s">
        <v>143</v>
      </c>
      <c r="Z7" s="21" t="s">
        <v>143</v>
      </c>
      <c r="AA7" s="21" t="s">
        <v>145</v>
      </c>
      <c r="AB7" s="21" t="s">
        <v>143</v>
      </c>
      <c r="AC7" s="23" t="s">
        <v>142</v>
      </c>
      <c r="AD7" s="21" t="s">
        <v>145</v>
      </c>
      <c r="AE7" s="21" t="s">
        <v>145</v>
      </c>
      <c r="AF7" s="21" t="s">
        <v>143</v>
      </c>
      <c r="AG7" s="23" t="s">
        <v>142</v>
      </c>
      <c r="AH7" s="21" t="s">
        <v>145</v>
      </c>
      <c r="AI7" s="21" t="s">
        <v>143</v>
      </c>
      <c r="AJ7" s="21" t="s">
        <v>145</v>
      </c>
      <c r="AK7" s="21" t="s">
        <v>143</v>
      </c>
      <c r="AL7" s="23" t="s">
        <v>142</v>
      </c>
      <c r="AM7" s="23" t="s">
        <v>142</v>
      </c>
      <c r="AN7" s="21" t="s">
        <v>143</v>
      </c>
      <c r="AO7" s="29">
        <f>10+10+90+70+35+50+60+35+35+40+60+45+30+90</f>
        <v>660</v>
      </c>
      <c r="AP7" s="28">
        <f t="shared" ref="AP7:AP47" si="2">AP$4</f>
        <v>760</v>
      </c>
      <c r="AQ7" s="21" t="s">
        <v>143</v>
      </c>
      <c r="AR7" s="21" t="s">
        <v>143</v>
      </c>
      <c r="AS7" s="21" t="s">
        <v>143</v>
      </c>
      <c r="AT7" s="23" t="s">
        <v>142</v>
      </c>
      <c r="AU7" s="21" t="s">
        <v>143</v>
      </c>
      <c r="AV7" s="28">
        <v>215</v>
      </c>
      <c r="AW7" s="28">
        <f t="shared" ref="AW7:AW45" si="3">AW$4</f>
        <v>270</v>
      </c>
      <c r="AX7" s="21" t="s">
        <v>142</v>
      </c>
      <c r="AY7" s="28">
        <v>50</v>
      </c>
      <c r="AZ7" s="28">
        <f t="shared" ref="AZ7:AZ47" si="4">AZ$4</f>
        <v>50</v>
      </c>
      <c r="BA7" s="21" t="s">
        <v>143</v>
      </c>
      <c r="BB7" s="23" t="s">
        <v>142</v>
      </c>
      <c r="BC7" s="28">
        <v>70</v>
      </c>
      <c r="BD7" s="28">
        <f t="shared" ref="BD7:BD47" si="5">BD$4</f>
        <v>140</v>
      </c>
      <c r="BE7" s="21" t="s">
        <v>142</v>
      </c>
      <c r="BF7" s="21" t="s">
        <v>142</v>
      </c>
      <c r="BG7" s="21" t="s">
        <v>142</v>
      </c>
      <c r="BH7" s="21" t="s">
        <v>142</v>
      </c>
      <c r="BI7" s="19" t="s">
        <v>144</v>
      </c>
      <c r="BJ7" s="27">
        <v>60</v>
      </c>
      <c r="BK7" s="22">
        <v>60</v>
      </c>
      <c r="BM7" s="44">
        <f t="shared" ref="BM7:BM47" si="6">SUM(J7+P7+U7+AO7+AV7+AY7+BC7+BJ7)</f>
        <v>1360</v>
      </c>
      <c r="BN7" s="14">
        <f t="shared" ref="BN7:BN47" si="7">SUM(K7+Q7+V7+AP7+AW7+AZ7+BD7+BK7)</f>
        <v>1710</v>
      </c>
      <c r="BO7" s="48">
        <f t="shared" ref="BO7:BO47" si="8">BM7/BN7</f>
        <v>0.79532163742690054</v>
      </c>
    </row>
    <row r="8" spans="1:67" x14ac:dyDescent="0.25">
      <c r="A8" t="s">
        <v>148</v>
      </c>
      <c r="B8" s="21" t="s">
        <v>142</v>
      </c>
      <c r="C8" s="21" t="s">
        <v>142</v>
      </c>
      <c r="D8" s="21" t="s">
        <v>142</v>
      </c>
      <c r="E8" s="21" t="s">
        <v>142</v>
      </c>
      <c r="F8" s="22" t="s">
        <v>144</v>
      </c>
      <c r="G8" s="21" t="s">
        <v>142</v>
      </c>
      <c r="H8" s="21" t="s">
        <v>142</v>
      </c>
      <c r="I8" s="23" t="s">
        <v>142</v>
      </c>
      <c r="J8" s="28">
        <v>75</v>
      </c>
      <c r="K8" s="22">
        <v>85</v>
      </c>
      <c r="L8" s="23" t="s">
        <v>142</v>
      </c>
      <c r="M8" s="23" t="s">
        <v>142</v>
      </c>
      <c r="N8" s="23" t="s">
        <v>142</v>
      </c>
      <c r="O8" s="23" t="s">
        <v>142</v>
      </c>
      <c r="P8" s="28">
        <v>0</v>
      </c>
      <c r="Q8" s="28">
        <f t="shared" si="0"/>
        <v>210</v>
      </c>
      <c r="R8" s="21" t="s">
        <v>142</v>
      </c>
      <c r="S8" s="21" t="s">
        <v>142</v>
      </c>
      <c r="T8" s="23" t="s">
        <v>142</v>
      </c>
      <c r="U8" s="28">
        <v>45</v>
      </c>
      <c r="V8" s="28">
        <f t="shared" si="1"/>
        <v>135</v>
      </c>
      <c r="W8" s="21" t="s">
        <v>142</v>
      </c>
      <c r="X8" s="20" t="s">
        <v>142</v>
      </c>
      <c r="Y8" s="23" t="s">
        <v>142</v>
      </c>
      <c r="Z8" s="23" t="s">
        <v>142</v>
      </c>
      <c r="AA8" s="23" t="s">
        <v>142</v>
      </c>
      <c r="AB8" s="23" t="s">
        <v>142</v>
      </c>
      <c r="AC8" s="23" t="s">
        <v>142</v>
      </c>
      <c r="AD8" s="23" t="s">
        <v>142</v>
      </c>
      <c r="AE8" s="23" t="s">
        <v>142</v>
      </c>
      <c r="AF8" s="23" t="s">
        <v>142</v>
      </c>
      <c r="AG8" s="23" t="s">
        <v>142</v>
      </c>
      <c r="AH8" s="23" t="s">
        <v>142</v>
      </c>
      <c r="AI8" s="23" t="s">
        <v>142</v>
      </c>
      <c r="AJ8" s="23" t="s">
        <v>142</v>
      </c>
      <c r="AK8" s="23" t="s">
        <v>142</v>
      </c>
      <c r="AL8" s="23" t="s">
        <v>142</v>
      </c>
      <c r="AM8" s="23" t="s">
        <v>142</v>
      </c>
      <c r="AN8" s="23" t="s">
        <v>142</v>
      </c>
      <c r="AO8" s="29">
        <v>20</v>
      </c>
      <c r="AP8" s="28">
        <f t="shared" si="2"/>
        <v>760</v>
      </c>
      <c r="AQ8" s="23" t="s">
        <v>142</v>
      </c>
      <c r="AR8" s="23" t="s">
        <v>142</v>
      </c>
      <c r="AS8" s="23" t="s">
        <v>142</v>
      </c>
      <c r="AT8" s="23" t="s">
        <v>142</v>
      </c>
      <c r="AU8" s="23" t="s">
        <v>142</v>
      </c>
      <c r="AV8" s="28">
        <v>0</v>
      </c>
      <c r="AW8" s="28">
        <f t="shared" si="3"/>
        <v>270</v>
      </c>
      <c r="AX8" s="21" t="s">
        <v>142</v>
      </c>
      <c r="AY8" s="28">
        <v>50</v>
      </c>
      <c r="AZ8" s="28">
        <f t="shared" si="4"/>
        <v>50</v>
      </c>
      <c r="BA8" s="23" t="s">
        <v>142</v>
      </c>
      <c r="BB8" s="23" t="s">
        <v>142</v>
      </c>
      <c r="BC8" s="28">
        <v>0</v>
      </c>
      <c r="BD8" s="28">
        <f t="shared" si="5"/>
        <v>140</v>
      </c>
      <c r="BE8" s="21" t="s">
        <v>142</v>
      </c>
      <c r="BF8" s="21" t="s">
        <v>142</v>
      </c>
      <c r="BG8" s="21" t="s">
        <v>142</v>
      </c>
      <c r="BH8" s="21" t="s">
        <v>142</v>
      </c>
      <c r="BI8" s="26" t="s">
        <v>142</v>
      </c>
      <c r="BJ8" s="27">
        <v>60</v>
      </c>
      <c r="BK8" s="28">
        <f t="shared" ref="BK8:BK47" si="9">BK$4</f>
        <v>140</v>
      </c>
      <c r="BM8" s="44">
        <f t="shared" si="6"/>
        <v>250</v>
      </c>
      <c r="BN8" s="14">
        <f t="shared" si="7"/>
        <v>1790</v>
      </c>
      <c r="BO8" s="48">
        <f t="shared" si="8"/>
        <v>0.13966480446927373</v>
      </c>
    </row>
    <row r="9" spans="1:67" x14ac:dyDescent="0.25">
      <c r="A9" t="s">
        <v>149</v>
      </c>
      <c r="B9" s="21" t="s">
        <v>142</v>
      </c>
      <c r="C9" s="21" t="s">
        <v>142</v>
      </c>
      <c r="D9" s="21" t="s">
        <v>142</v>
      </c>
      <c r="E9" s="21" t="s">
        <v>142</v>
      </c>
      <c r="F9" s="21" t="s">
        <v>142</v>
      </c>
      <c r="G9" s="21" t="s">
        <v>142</v>
      </c>
      <c r="H9" s="21" t="s">
        <v>142</v>
      </c>
      <c r="I9" s="21" t="s">
        <v>143</v>
      </c>
      <c r="J9" s="29">
        <v>95</v>
      </c>
      <c r="K9" s="28">
        <f t="shared" ref="K9:K47" si="10">K$4</f>
        <v>95</v>
      </c>
      <c r="L9" s="23" t="s">
        <v>142</v>
      </c>
      <c r="M9" s="23" t="s">
        <v>142</v>
      </c>
      <c r="N9" s="23" t="s">
        <v>142</v>
      </c>
      <c r="O9" s="23" t="s">
        <v>142</v>
      </c>
      <c r="P9" s="28">
        <v>0</v>
      </c>
      <c r="Q9" s="28">
        <f t="shared" si="0"/>
        <v>210</v>
      </c>
      <c r="R9" s="21" t="s">
        <v>142</v>
      </c>
      <c r="S9" s="21" t="s">
        <v>142</v>
      </c>
      <c r="T9" s="23" t="s">
        <v>142</v>
      </c>
      <c r="U9" s="28">
        <v>45</v>
      </c>
      <c r="V9" s="28">
        <f t="shared" si="1"/>
        <v>135</v>
      </c>
      <c r="W9" s="21" t="s">
        <v>142</v>
      </c>
      <c r="X9" s="20" t="s">
        <v>142</v>
      </c>
      <c r="Y9" s="23" t="s">
        <v>142</v>
      </c>
      <c r="Z9" s="23" t="s">
        <v>142</v>
      </c>
      <c r="AA9" s="23" t="s">
        <v>142</v>
      </c>
      <c r="AB9" s="23" t="s">
        <v>142</v>
      </c>
      <c r="AC9" s="23" t="s">
        <v>142</v>
      </c>
      <c r="AD9" s="23" t="s">
        <v>142</v>
      </c>
      <c r="AE9" s="23" t="s">
        <v>142</v>
      </c>
      <c r="AF9" s="23" t="s">
        <v>142</v>
      </c>
      <c r="AG9" s="23" t="s">
        <v>142</v>
      </c>
      <c r="AH9" s="23" t="s">
        <v>142</v>
      </c>
      <c r="AI9" s="23" t="s">
        <v>142</v>
      </c>
      <c r="AJ9" s="23" t="s">
        <v>142</v>
      </c>
      <c r="AK9" s="23" t="s">
        <v>142</v>
      </c>
      <c r="AL9" s="23" t="s">
        <v>142</v>
      </c>
      <c r="AM9" s="23" t="s">
        <v>142</v>
      </c>
      <c r="AN9" s="23" t="s">
        <v>142</v>
      </c>
      <c r="AO9" s="29">
        <v>20</v>
      </c>
      <c r="AP9" s="28">
        <f t="shared" si="2"/>
        <v>760</v>
      </c>
      <c r="AQ9" s="23" t="s">
        <v>142</v>
      </c>
      <c r="AR9" s="23" t="s">
        <v>142</v>
      </c>
      <c r="AS9" s="23" t="s">
        <v>142</v>
      </c>
      <c r="AT9" s="23" t="s">
        <v>142</v>
      </c>
      <c r="AU9" s="23" t="s">
        <v>142</v>
      </c>
      <c r="AV9" s="28">
        <v>0</v>
      </c>
      <c r="AW9" s="28">
        <f t="shared" si="3"/>
        <v>270</v>
      </c>
      <c r="AX9" s="21" t="s">
        <v>142</v>
      </c>
      <c r="AY9" s="28">
        <v>50</v>
      </c>
      <c r="AZ9" s="28">
        <f t="shared" si="4"/>
        <v>50</v>
      </c>
      <c r="BA9" s="23" t="s">
        <v>142</v>
      </c>
      <c r="BB9" s="23" t="s">
        <v>142</v>
      </c>
      <c r="BC9" s="28">
        <v>0</v>
      </c>
      <c r="BD9" s="28">
        <f t="shared" si="5"/>
        <v>140</v>
      </c>
      <c r="BE9" s="21" t="s">
        <v>142</v>
      </c>
      <c r="BF9" s="21" t="s">
        <v>142</v>
      </c>
      <c r="BG9" s="21" t="s">
        <v>142</v>
      </c>
      <c r="BH9" s="21" t="s">
        <v>142</v>
      </c>
      <c r="BI9" s="26" t="s">
        <v>142</v>
      </c>
      <c r="BJ9" s="27">
        <v>60</v>
      </c>
      <c r="BK9" s="28">
        <f t="shared" si="9"/>
        <v>140</v>
      </c>
      <c r="BM9" s="44">
        <f t="shared" si="6"/>
        <v>270</v>
      </c>
      <c r="BN9" s="14">
        <f t="shared" si="7"/>
        <v>1800</v>
      </c>
      <c r="BO9" s="48">
        <f t="shared" si="8"/>
        <v>0.15</v>
      </c>
    </row>
    <row r="10" spans="1:67" x14ac:dyDescent="0.25">
      <c r="A10" t="s">
        <v>150</v>
      </c>
      <c r="B10" s="21" t="s">
        <v>142</v>
      </c>
      <c r="C10" s="21" t="s">
        <v>142</v>
      </c>
      <c r="D10" s="21" t="s">
        <v>142</v>
      </c>
      <c r="E10" s="21" t="s">
        <v>142</v>
      </c>
      <c r="F10" s="21" t="s">
        <v>142</v>
      </c>
      <c r="G10" s="21" t="s">
        <v>142</v>
      </c>
      <c r="H10" s="21" t="s">
        <v>142</v>
      </c>
      <c r="I10" s="21" t="s">
        <v>143</v>
      </c>
      <c r="J10" s="29">
        <v>95</v>
      </c>
      <c r="K10" s="28">
        <f t="shared" si="10"/>
        <v>95</v>
      </c>
      <c r="L10" s="23" t="s">
        <v>142</v>
      </c>
      <c r="M10" s="23" t="s">
        <v>142</v>
      </c>
      <c r="N10" s="23" t="s">
        <v>142</v>
      </c>
      <c r="O10" s="23" t="s">
        <v>142</v>
      </c>
      <c r="P10" s="28">
        <v>0</v>
      </c>
      <c r="Q10" s="28">
        <f t="shared" si="0"/>
        <v>210</v>
      </c>
      <c r="R10" s="21" t="s">
        <v>142</v>
      </c>
      <c r="S10" s="21" t="s">
        <v>142</v>
      </c>
      <c r="T10" s="23" t="s">
        <v>142</v>
      </c>
      <c r="U10" s="28">
        <v>45</v>
      </c>
      <c r="V10" s="28">
        <f t="shared" si="1"/>
        <v>135</v>
      </c>
      <c r="W10" s="21" t="s">
        <v>142</v>
      </c>
      <c r="X10" s="20" t="s">
        <v>142</v>
      </c>
      <c r="Y10" s="23" t="s">
        <v>142</v>
      </c>
      <c r="Z10" s="23" t="s">
        <v>142</v>
      </c>
      <c r="AA10" s="23" t="s">
        <v>142</v>
      </c>
      <c r="AB10" s="23" t="s">
        <v>142</v>
      </c>
      <c r="AC10" s="23" t="s">
        <v>142</v>
      </c>
      <c r="AD10" s="23" t="s">
        <v>142</v>
      </c>
      <c r="AE10" s="23" t="s">
        <v>142</v>
      </c>
      <c r="AF10" s="23" t="s">
        <v>142</v>
      </c>
      <c r="AG10" s="23" t="s">
        <v>142</v>
      </c>
      <c r="AH10" s="23" t="s">
        <v>142</v>
      </c>
      <c r="AI10" s="23" t="s">
        <v>142</v>
      </c>
      <c r="AJ10" s="23" t="s">
        <v>142</v>
      </c>
      <c r="AK10" s="23" t="s">
        <v>142</v>
      </c>
      <c r="AL10" s="23" t="s">
        <v>142</v>
      </c>
      <c r="AM10" s="23" t="s">
        <v>142</v>
      </c>
      <c r="AN10" s="23" t="s">
        <v>142</v>
      </c>
      <c r="AO10" s="29">
        <v>20</v>
      </c>
      <c r="AP10" s="28">
        <f t="shared" si="2"/>
        <v>760</v>
      </c>
      <c r="AQ10" s="23" t="s">
        <v>142</v>
      </c>
      <c r="AR10" s="23" t="s">
        <v>142</v>
      </c>
      <c r="AS10" s="23" t="s">
        <v>142</v>
      </c>
      <c r="AT10" s="23" t="s">
        <v>142</v>
      </c>
      <c r="AU10" s="23" t="s">
        <v>142</v>
      </c>
      <c r="AV10" s="28">
        <v>0</v>
      </c>
      <c r="AW10" s="28">
        <f t="shared" si="3"/>
        <v>270</v>
      </c>
      <c r="AX10" s="21" t="s">
        <v>142</v>
      </c>
      <c r="AY10" s="28">
        <v>50</v>
      </c>
      <c r="AZ10" s="28">
        <f t="shared" si="4"/>
        <v>50</v>
      </c>
      <c r="BA10" s="23" t="s">
        <v>142</v>
      </c>
      <c r="BB10" s="23" t="s">
        <v>142</v>
      </c>
      <c r="BC10" s="28">
        <v>0</v>
      </c>
      <c r="BD10" s="28">
        <f t="shared" si="5"/>
        <v>140</v>
      </c>
      <c r="BE10" s="21" t="s">
        <v>142</v>
      </c>
      <c r="BF10" s="21" t="s">
        <v>142</v>
      </c>
      <c r="BG10" s="21" t="s">
        <v>142</v>
      </c>
      <c r="BH10" s="21" t="s">
        <v>142</v>
      </c>
      <c r="BI10" s="26" t="s">
        <v>142</v>
      </c>
      <c r="BJ10" s="27">
        <v>60</v>
      </c>
      <c r="BK10" s="28">
        <f t="shared" si="9"/>
        <v>140</v>
      </c>
      <c r="BM10" s="44">
        <f t="shared" si="6"/>
        <v>270</v>
      </c>
      <c r="BN10" s="14">
        <f t="shared" si="7"/>
        <v>1800</v>
      </c>
      <c r="BO10" s="48">
        <f t="shared" si="8"/>
        <v>0.15</v>
      </c>
    </row>
    <row r="11" spans="1:67" x14ac:dyDescent="0.25">
      <c r="A11" t="s">
        <v>151</v>
      </c>
      <c r="B11" s="21" t="s">
        <v>142</v>
      </c>
      <c r="C11" s="21" t="s">
        <v>142</v>
      </c>
      <c r="D11" s="21" t="s">
        <v>142</v>
      </c>
      <c r="E11" s="21" t="s">
        <v>142</v>
      </c>
      <c r="F11" s="21" t="s">
        <v>142</v>
      </c>
      <c r="G11" s="21" t="s">
        <v>142</v>
      </c>
      <c r="H11" s="22" t="s">
        <v>144</v>
      </c>
      <c r="I11" s="23" t="s">
        <v>142</v>
      </c>
      <c r="J11" s="29">
        <v>75</v>
      </c>
      <c r="K11" s="22">
        <v>85</v>
      </c>
      <c r="L11" s="23" t="s">
        <v>142</v>
      </c>
      <c r="M11" s="23" t="s">
        <v>142</v>
      </c>
      <c r="N11" s="23" t="s">
        <v>142</v>
      </c>
      <c r="O11" s="23" t="s">
        <v>142</v>
      </c>
      <c r="P11" s="28">
        <v>0</v>
      </c>
      <c r="Q11" s="28">
        <f t="shared" si="0"/>
        <v>210</v>
      </c>
      <c r="R11" s="21" t="s">
        <v>142</v>
      </c>
      <c r="S11" s="21" t="s">
        <v>142</v>
      </c>
      <c r="T11" s="23" t="s">
        <v>142</v>
      </c>
      <c r="U11" s="28">
        <v>45</v>
      </c>
      <c r="V11" s="28">
        <f t="shared" si="1"/>
        <v>135</v>
      </c>
      <c r="W11" s="21" t="s">
        <v>142</v>
      </c>
      <c r="X11" s="20" t="s">
        <v>142</v>
      </c>
      <c r="Y11" s="23" t="s">
        <v>142</v>
      </c>
      <c r="Z11" s="23" t="s">
        <v>142</v>
      </c>
      <c r="AA11" s="23" t="s">
        <v>142</v>
      </c>
      <c r="AB11" s="23" t="s">
        <v>142</v>
      </c>
      <c r="AC11" s="23" t="s">
        <v>142</v>
      </c>
      <c r="AD11" s="23" t="s">
        <v>142</v>
      </c>
      <c r="AE11" s="23" t="s">
        <v>142</v>
      </c>
      <c r="AF11" s="23" t="s">
        <v>142</v>
      </c>
      <c r="AG11" s="23" t="s">
        <v>142</v>
      </c>
      <c r="AH11" s="23" t="s">
        <v>142</v>
      </c>
      <c r="AI11" s="23" t="s">
        <v>142</v>
      </c>
      <c r="AJ11" s="23" t="s">
        <v>142</v>
      </c>
      <c r="AK11" s="23" t="s">
        <v>142</v>
      </c>
      <c r="AL11" s="23" t="s">
        <v>142</v>
      </c>
      <c r="AM11" s="23" t="s">
        <v>142</v>
      </c>
      <c r="AN11" s="23" t="s">
        <v>142</v>
      </c>
      <c r="AO11" s="29">
        <v>20</v>
      </c>
      <c r="AP11" s="28">
        <f t="shared" si="2"/>
        <v>760</v>
      </c>
      <c r="AQ11" s="23" t="s">
        <v>142</v>
      </c>
      <c r="AR11" s="23" t="s">
        <v>142</v>
      </c>
      <c r="AS11" s="23" t="s">
        <v>142</v>
      </c>
      <c r="AT11" s="23" t="s">
        <v>142</v>
      </c>
      <c r="AU11" s="23" t="s">
        <v>142</v>
      </c>
      <c r="AV11" s="28">
        <v>0</v>
      </c>
      <c r="AW11" s="28">
        <f t="shared" si="3"/>
        <v>270</v>
      </c>
      <c r="AX11" s="21" t="s">
        <v>142</v>
      </c>
      <c r="AY11" s="28">
        <v>50</v>
      </c>
      <c r="AZ11" s="28">
        <f t="shared" si="4"/>
        <v>50</v>
      </c>
      <c r="BA11" s="23" t="s">
        <v>142</v>
      </c>
      <c r="BB11" s="23" t="s">
        <v>142</v>
      </c>
      <c r="BC11" s="28">
        <v>0</v>
      </c>
      <c r="BD11" s="28">
        <f t="shared" si="5"/>
        <v>140</v>
      </c>
      <c r="BE11" s="21" t="s">
        <v>142</v>
      </c>
      <c r="BF11" s="21" t="s">
        <v>142</v>
      </c>
      <c r="BG11" s="21" t="s">
        <v>142</v>
      </c>
      <c r="BH11" s="21" t="s">
        <v>142</v>
      </c>
      <c r="BI11" s="26" t="s">
        <v>142</v>
      </c>
      <c r="BJ11" s="27">
        <v>60</v>
      </c>
      <c r="BK11" s="28">
        <f t="shared" si="9"/>
        <v>140</v>
      </c>
      <c r="BM11" s="44">
        <f t="shared" si="6"/>
        <v>250</v>
      </c>
      <c r="BN11" s="14">
        <f t="shared" si="7"/>
        <v>1790</v>
      </c>
      <c r="BO11" s="48">
        <f t="shared" si="8"/>
        <v>0.13966480446927373</v>
      </c>
    </row>
    <row r="12" spans="1:67" x14ac:dyDescent="0.25">
      <c r="A12" t="s">
        <v>152</v>
      </c>
      <c r="B12" s="21" t="s">
        <v>142</v>
      </c>
      <c r="C12" s="21" t="s">
        <v>142</v>
      </c>
      <c r="D12" s="21" t="s">
        <v>142</v>
      </c>
      <c r="E12" s="21" t="s">
        <v>142</v>
      </c>
      <c r="F12" s="21" t="s">
        <v>142</v>
      </c>
      <c r="G12" s="21" t="s">
        <v>142</v>
      </c>
      <c r="H12" s="21" t="s">
        <v>142</v>
      </c>
      <c r="I12" s="23" t="s">
        <v>142</v>
      </c>
      <c r="J12" s="29">
        <v>85</v>
      </c>
      <c r="K12" s="28">
        <f t="shared" si="10"/>
        <v>95</v>
      </c>
      <c r="L12" s="23" t="s">
        <v>142</v>
      </c>
      <c r="M12" s="23" t="s">
        <v>142</v>
      </c>
      <c r="N12" s="23" t="s">
        <v>142</v>
      </c>
      <c r="O12" s="23" t="s">
        <v>142</v>
      </c>
      <c r="P12" s="28">
        <v>0</v>
      </c>
      <c r="Q12" s="28">
        <f t="shared" si="0"/>
        <v>210</v>
      </c>
      <c r="R12" s="21" t="s">
        <v>142</v>
      </c>
      <c r="S12" s="21" t="s">
        <v>142</v>
      </c>
      <c r="T12" s="23" t="s">
        <v>142</v>
      </c>
      <c r="U12" s="28">
        <v>45</v>
      </c>
      <c r="V12" s="28">
        <f t="shared" si="1"/>
        <v>135</v>
      </c>
      <c r="W12" s="21" t="s">
        <v>142</v>
      </c>
      <c r="X12" s="20" t="s">
        <v>142</v>
      </c>
      <c r="Y12" s="23" t="s">
        <v>142</v>
      </c>
      <c r="Z12" s="23" t="s">
        <v>142</v>
      </c>
      <c r="AA12" s="23" t="s">
        <v>142</v>
      </c>
      <c r="AB12" s="23" t="s">
        <v>142</v>
      </c>
      <c r="AC12" s="23" t="s">
        <v>142</v>
      </c>
      <c r="AD12" s="23" t="s">
        <v>142</v>
      </c>
      <c r="AE12" s="23" t="s">
        <v>142</v>
      </c>
      <c r="AF12" s="23" t="s">
        <v>142</v>
      </c>
      <c r="AG12" s="23" t="s">
        <v>142</v>
      </c>
      <c r="AH12" s="23" t="s">
        <v>142</v>
      </c>
      <c r="AI12" s="23" t="s">
        <v>142</v>
      </c>
      <c r="AJ12" s="23" t="s">
        <v>142</v>
      </c>
      <c r="AK12" s="23" t="s">
        <v>142</v>
      </c>
      <c r="AL12" s="23" t="s">
        <v>142</v>
      </c>
      <c r="AM12" s="23" t="s">
        <v>142</v>
      </c>
      <c r="AN12" s="23" t="s">
        <v>142</v>
      </c>
      <c r="AO12" s="29">
        <v>20</v>
      </c>
      <c r="AP12" s="28">
        <f t="shared" si="2"/>
        <v>760</v>
      </c>
      <c r="AQ12" s="23" t="s">
        <v>142</v>
      </c>
      <c r="AR12" s="23" t="s">
        <v>142</v>
      </c>
      <c r="AS12" s="23" t="s">
        <v>142</v>
      </c>
      <c r="AT12" s="23" t="s">
        <v>142</v>
      </c>
      <c r="AU12" s="23" t="s">
        <v>142</v>
      </c>
      <c r="AV12" s="28">
        <v>0</v>
      </c>
      <c r="AW12" s="28">
        <f t="shared" si="3"/>
        <v>270</v>
      </c>
      <c r="AX12" s="21" t="s">
        <v>142</v>
      </c>
      <c r="AY12" s="28">
        <v>50</v>
      </c>
      <c r="AZ12" s="28">
        <f t="shared" si="4"/>
        <v>50</v>
      </c>
      <c r="BA12" s="23" t="s">
        <v>142</v>
      </c>
      <c r="BB12" s="23" t="s">
        <v>142</v>
      </c>
      <c r="BC12" s="28">
        <v>0</v>
      </c>
      <c r="BD12" s="28">
        <f t="shared" si="5"/>
        <v>140</v>
      </c>
      <c r="BE12" s="21" t="s">
        <v>142</v>
      </c>
      <c r="BF12" s="21" t="s">
        <v>142</v>
      </c>
      <c r="BG12" s="23" t="s">
        <v>145</v>
      </c>
      <c r="BH12" s="21" t="s">
        <v>142</v>
      </c>
      <c r="BI12" s="26" t="s">
        <v>142</v>
      </c>
      <c r="BJ12" s="28">
        <v>45</v>
      </c>
      <c r="BK12" s="28">
        <f t="shared" si="9"/>
        <v>140</v>
      </c>
      <c r="BM12" s="44">
        <f t="shared" si="6"/>
        <v>245</v>
      </c>
      <c r="BN12" s="14">
        <f t="shared" si="7"/>
        <v>1800</v>
      </c>
      <c r="BO12" s="48">
        <f t="shared" si="8"/>
        <v>0.1361111111111111</v>
      </c>
    </row>
    <row r="13" spans="1:67" x14ac:dyDescent="0.25">
      <c r="A13" t="s">
        <v>153</v>
      </c>
      <c r="B13" s="21" t="s">
        <v>142</v>
      </c>
      <c r="C13" s="21" t="s">
        <v>142</v>
      </c>
      <c r="D13" s="21" t="s">
        <v>142</v>
      </c>
      <c r="E13" s="21" t="s">
        <v>142</v>
      </c>
      <c r="F13" s="21" t="s">
        <v>142</v>
      </c>
      <c r="G13" s="23" t="s">
        <v>143</v>
      </c>
      <c r="H13" s="21" t="s">
        <v>142</v>
      </c>
      <c r="I13" s="23" t="s">
        <v>142</v>
      </c>
      <c r="J13" s="29">
        <v>70</v>
      </c>
      <c r="K13" s="28">
        <f t="shared" si="10"/>
        <v>95</v>
      </c>
      <c r="L13" s="23" t="s">
        <v>142</v>
      </c>
      <c r="M13" s="23" t="s">
        <v>142</v>
      </c>
      <c r="N13" s="23" t="s">
        <v>142</v>
      </c>
      <c r="O13" s="23" t="s">
        <v>142</v>
      </c>
      <c r="P13" s="28">
        <v>0</v>
      </c>
      <c r="Q13" s="28">
        <f t="shared" si="0"/>
        <v>210</v>
      </c>
      <c r="R13" s="21" t="s">
        <v>142</v>
      </c>
      <c r="S13" s="21" t="s">
        <v>142</v>
      </c>
      <c r="T13" s="23" t="s">
        <v>142</v>
      </c>
      <c r="U13" s="28">
        <v>45</v>
      </c>
      <c r="V13" s="28">
        <f t="shared" si="1"/>
        <v>135</v>
      </c>
      <c r="W13" s="21" t="s">
        <v>142</v>
      </c>
      <c r="X13" s="20" t="s">
        <v>142</v>
      </c>
      <c r="Y13" s="23" t="s">
        <v>142</v>
      </c>
      <c r="Z13" s="23" t="s">
        <v>142</v>
      </c>
      <c r="AA13" s="23" t="s">
        <v>142</v>
      </c>
      <c r="AB13" s="23" t="s">
        <v>142</v>
      </c>
      <c r="AC13" s="23" t="s">
        <v>142</v>
      </c>
      <c r="AD13" s="21" t="s">
        <v>143</v>
      </c>
      <c r="AE13" s="23" t="s">
        <v>142</v>
      </c>
      <c r="AF13" s="23" t="s">
        <v>142</v>
      </c>
      <c r="AG13" s="21" t="s">
        <v>143</v>
      </c>
      <c r="AH13" s="23" t="s">
        <v>142</v>
      </c>
      <c r="AI13" s="23" t="s">
        <v>142</v>
      </c>
      <c r="AJ13" s="23" t="s">
        <v>142</v>
      </c>
      <c r="AK13" s="23" t="s">
        <v>142</v>
      </c>
      <c r="AL13" s="23" t="s">
        <v>142</v>
      </c>
      <c r="AM13" s="23" t="s">
        <v>142</v>
      </c>
      <c r="AN13" s="23" t="s">
        <v>142</v>
      </c>
      <c r="AO13" s="29">
        <v>115</v>
      </c>
      <c r="AP13" s="28">
        <f t="shared" si="2"/>
        <v>760</v>
      </c>
      <c r="AQ13" s="23" t="s">
        <v>142</v>
      </c>
      <c r="AR13" s="23" t="s">
        <v>142</v>
      </c>
      <c r="AS13" s="23" t="s">
        <v>142</v>
      </c>
      <c r="AT13" s="23" t="s">
        <v>142</v>
      </c>
      <c r="AU13" s="23" t="s">
        <v>142</v>
      </c>
      <c r="AV13" s="28">
        <v>0</v>
      </c>
      <c r="AW13" s="28">
        <f t="shared" si="3"/>
        <v>270</v>
      </c>
      <c r="AX13" s="21" t="s">
        <v>142</v>
      </c>
      <c r="AY13" s="28">
        <v>50</v>
      </c>
      <c r="AZ13" s="28">
        <f t="shared" si="4"/>
        <v>50</v>
      </c>
      <c r="BA13" s="23" t="s">
        <v>142</v>
      </c>
      <c r="BB13" s="23" t="s">
        <v>142</v>
      </c>
      <c r="BC13" s="28">
        <v>0</v>
      </c>
      <c r="BD13" s="28">
        <f t="shared" si="5"/>
        <v>140</v>
      </c>
      <c r="BE13" s="21" t="s">
        <v>142</v>
      </c>
      <c r="BF13" s="21" t="s">
        <v>142</v>
      </c>
      <c r="BG13" s="21" t="s">
        <v>142</v>
      </c>
      <c r="BH13" s="21" t="s">
        <v>142</v>
      </c>
      <c r="BI13" s="26" t="s">
        <v>142</v>
      </c>
      <c r="BJ13" s="28">
        <v>60</v>
      </c>
      <c r="BK13" s="28">
        <f t="shared" si="9"/>
        <v>140</v>
      </c>
      <c r="BM13" s="44">
        <f t="shared" si="6"/>
        <v>340</v>
      </c>
      <c r="BN13" s="14">
        <f t="shared" si="7"/>
        <v>1800</v>
      </c>
      <c r="BO13" s="48">
        <f t="shared" si="8"/>
        <v>0.18888888888888888</v>
      </c>
    </row>
    <row r="14" spans="1:67" x14ac:dyDescent="0.25">
      <c r="A14" t="s">
        <v>154</v>
      </c>
      <c r="B14" s="21" t="s">
        <v>142</v>
      </c>
      <c r="C14" s="21" t="s">
        <v>142</v>
      </c>
      <c r="D14" s="21" t="s">
        <v>142</v>
      </c>
      <c r="E14" s="21" t="s">
        <v>142</v>
      </c>
      <c r="F14" s="21" t="s">
        <v>142</v>
      </c>
      <c r="G14" s="21" t="s">
        <v>142</v>
      </c>
      <c r="H14" s="21" t="s">
        <v>142</v>
      </c>
      <c r="I14" s="23" t="s">
        <v>142</v>
      </c>
      <c r="J14" s="29">
        <v>85</v>
      </c>
      <c r="K14" s="28">
        <f t="shared" si="10"/>
        <v>95</v>
      </c>
      <c r="L14" s="23" t="s">
        <v>142</v>
      </c>
      <c r="M14" s="23" t="s">
        <v>142</v>
      </c>
      <c r="N14" s="23" t="s">
        <v>142</v>
      </c>
      <c r="O14" s="23" t="s">
        <v>142</v>
      </c>
      <c r="P14" s="28">
        <v>0</v>
      </c>
      <c r="Q14" s="28">
        <f t="shared" si="0"/>
        <v>210</v>
      </c>
      <c r="R14" s="21" t="s">
        <v>142</v>
      </c>
      <c r="S14" s="21" t="s">
        <v>142</v>
      </c>
      <c r="T14" s="23" t="s">
        <v>142</v>
      </c>
      <c r="U14" s="28">
        <v>45</v>
      </c>
      <c r="V14" s="28">
        <f t="shared" si="1"/>
        <v>135</v>
      </c>
      <c r="W14" s="21" t="s">
        <v>142</v>
      </c>
      <c r="X14" s="20" t="s">
        <v>142</v>
      </c>
      <c r="Y14" s="23" t="s">
        <v>142</v>
      </c>
      <c r="Z14" s="23" t="s">
        <v>142</v>
      </c>
      <c r="AA14" s="23" t="s">
        <v>142</v>
      </c>
      <c r="AB14" s="23" t="s">
        <v>142</v>
      </c>
      <c r="AC14" s="23" t="s">
        <v>142</v>
      </c>
      <c r="AD14" s="23" t="s">
        <v>142</v>
      </c>
      <c r="AE14" s="23" t="s">
        <v>142</v>
      </c>
      <c r="AF14" s="23" t="s">
        <v>142</v>
      </c>
      <c r="AG14" s="23" t="s">
        <v>142</v>
      </c>
      <c r="AH14" s="23" t="s">
        <v>142</v>
      </c>
      <c r="AI14" s="23" t="s">
        <v>142</v>
      </c>
      <c r="AJ14" s="23" t="s">
        <v>142</v>
      </c>
      <c r="AK14" s="23" t="s">
        <v>142</v>
      </c>
      <c r="AL14" s="23" t="s">
        <v>142</v>
      </c>
      <c r="AM14" s="23" t="s">
        <v>142</v>
      </c>
      <c r="AN14" s="23" t="s">
        <v>142</v>
      </c>
      <c r="AO14" s="29">
        <v>20</v>
      </c>
      <c r="AP14" s="28">
        <f t="shared" si="2"/>
        <v>760</v>
      </c>
      <c r="AQ14" s="23" t="s">
        <v>142</v>
      </c>
      <c r="AR14" s="23" t="s">
        <v>142</v>
      </c>
      <c r="AS14" s="23" t="s">
        <v>142</v>
      </c>
      <c r="AT14" s="23" t="s">
        <v>142</v>
      </c>
      <c r="AU14" s="23" t="s">
        <v>142</v>
      </c>
      <c r="AV14" s="28">
        <v>0</v>
      </c>
      <c r="AW14" s="28">
        <f t="shared" si="3"/>
        <v>270</v>
      </c>
      <c r="AX14" s="23" t="s">
        <v>143</v>
      </c>
      <c r="AY14" s="28">
        <v>0</v>
      </c>
      <c r="AZ14" s="28">
        <f t="shared" si="4"/>
        <v>50</v>
      </c>
      <c r="BA14" s="23" t="s">
        <v>142</v>
      </c>
      <c r="BB14" s="23" t="s">
        <v>142</v>
      </c>
      <c r="BC14" s="28">
        <v>0</v>
      </c>
      <c r="BD14" s="28">
        <f t="shared" si="5"/>
        <v>140</v>
      </c>
      <c r="BE14" s="21" t="s">
        <v>142</v>
      </c>
      <c r="BF14" s="21" t="s">
        <v>142</v>
      </c>
      <c r="BG14" s="21" t="s">
        <v>142</v>
      </c>
      <c r="BH14" s="21" t="s">
        <v>142</v>
      </c>
      <c r="BI14" s="26" t="s">
        <v>142</v>
      </c>
      <c r="BJ14" s="28">
        <v>60</v>
      </c>
      <c r="BK14" s="28">
        <f t="shared" si="9"/>
        <v>140</v>
      </c>
      <c r="BM14" s="44">
        <f t="shared" si="6"/>
        <v>210</v>
      </c>
      <c r="BN14" s="14">
        <f t="shared" si="7"/>
        <v>1800</v>
      </c>
      <c r="BO14" s="48">
        <f t="shared" si="8"/>
        <v>0.11666666666666667</v>
      </c>
    </row>
    <row r="15" spans="1:67" x14ac:dyDescent="0.25">
      <c r="A15" t="s">
        <v>155</v>
      </c>
      <c r="B15" s="21" t="s">
        <v>142</v>
      </c>
      <c r="C15" s="21" t="s">
        <v>142</v>
      </c>
      <c r="D15" s="21" t="s">
        <v>142</v>
      </c>
      <c r="E15" s="21" t="s">
        <v>142</v>
      </c>
      <c r="F15" s="21" t="s">
        <v>142</v>
      </c>
      <c r="G15" s="21" t="s">
        <v>142</v>
      </c>
      <c r="H15" s="21" t="s">
        <v>142</v>
      </c>
      <c r="I15" s="23" t="s">
        <v>142</v>
      </c>
      <c r="J15" s="29">
        <v>85</v>
      </c>
      <c r="K15" s="28">
        <f t="shared" si="10"/>
        <v>95</v>
      </c>
      <c r="L15" s="23" t="s">
        <v>142</v>
      </c>
      <c r="M15" s="23" t="s">
        <v>142</v>
      </c>
      <c r="N15" s="23" t="s">
        <v>142</v>
      </c>
      <c r="O15" s="23" t="s">
        <v>142</v>
      </c>
      <c r="P15" s="28">
        <v>0</v>
      </c>
      <c r="Q15" s="28">
        <f t="shared" si="0"/>
        <v>210</v>
      </c>
      <c r="R15" s="21" t="s">
        <v>142</v>
      </c>
      <c r="S15" s="21" t="s">
        <v>142</v>
      </c>
      <c r="T15" s="23" t="s">
        <v>142</v>
      </c>
      <c r="U15" s="28">
        <v>45</v>
      </c>
      <c r="V15" s="28">
        <f t="shared" si="1"/>
        <v>135</v>
      </c>
      <c r="W15" s="21" t="s">
        <v>142</v>
      </c>
      <c r="X15" s="20" t="s">
        <v>142</v>
      </c>
      <c r="Y15" s="23" t="s">
        <v>142</v>
      </c>
      <c r="Z15" s="23" t="s">
        <v>142</v>
      </c>
      <c r="AA15" s="23" t="s">
        <v>142</v>
      </c>
      <c r="AB15" s="23" t="s">
        <v>142</v>
      </c>
      <c r="AC15" s="23" t="s">
        <v>142</v>
      </c>
      <c r="AD15" s="23" t="s">
        <v>142</v>
      </c>
      <c r="AE15" s="23" t="s">
        <v>142</v>
      </c>
      <c r="AF15" s="23" t="s">
        <v>142</v>
      </c>
      <c r="AG15" s="23" t="s">
        <v>142</v>
      </c>
      <c r="AH15" s="23" t="s">
        <v>142</v>
      </c>
      <c r="AI15" s="22" t="s">
        <v>144</v>
      </c>
      <c r="AJ15" s="23" t="s">
        <v>142</v>
      </c>
      <c r="AK15" s="23" t="s">
        <v>142</v>
      </c>
      <c r="AL15" s="23" t="s">
        <v>142</v>
      </c>
      <c r="AM15" s="23" t="s">
        <v>142</v>
      </c>
      <c r="AN15" s="23" t="s">
        <v>142</v>
      </c>
      <c r="AO15" s="29">
        <v>20</v>
      </c>
      <c r="AP15" s="22">
        <v>700</v>
      </c>
      <c r="AQ15" s="23" t="s">
        <v>142</v>
      </c>
      <c r="AR15" s="23" t="s">
        <v>142</v>
      </c>
      <c r="AS15" s="23" t="s">
        <v>142</v>
      </c>
      <c r="AT15" s="23" t="s">
        <v>142</v>
      </c>
      <c r="AU15" s="23" t="s">
        <v>142</v>
      </c>
      <c r="AV15" s="28">
        <v>0</v>
      </c>
      <c r="AW15" s="28">
        <f t="shared" si="3"/>
        <v>270</v>
      </c>
      <c r="AX15" s="21" t="s">
        <v>142</v>
      </c>
      <c r="AY15" s="28">
        <v>50</v>
      </c>
      <c r="AZ15" s="28">
        <f t="shared" si="4"/>
        <v>50</v>
      </c>
      <c r="BA15" s="23" t="s">
        <v>142</v>
      </c>
      <c r="BB15" s="23" t="s">
        <v>142</v>
      </c>
      <c r="BC15" s="28">
        <v>0</v>
      </c>
      <c r="BD15" s="28">
        <f t="shared" si="5"/>
        <v>140</v>
      </c>
      <c r="BE15" s="21" t="s">
        <v>142</v>
      </c>
      <c r="BF15" s="21" t="s">
        <v>142</v>
      </c>
      <c r="BG15" s="21" t="s">
        <v>142</v>
      </c>
      <c r="BH15" s="21" t="s">
        <v>142</v>
      </c>
      <c r="BI15" s="26" t="s">
        <v>142</v>
      </c>
      <c r="BJ15" s="28">
        <v>60</v>
      </c>
      <c r="BK15" s="28">
        <f t="shared" si="9"/>
        <v>140</v>
      </c>
      <c r="BM15" s="44">
        <f t="shared" si="6"/>
        <v>260</v>
      </c>
      <c r="BN15" s="14">
        <f t="shared" si="7"/>
        <v>1740</v>
      </c>
      <c r="BO15" s="48">
        <f t="shared" si="8"/>
        <v>0.14942528735632185</v>
      </c>
    </row>
    <row r="16" spans="1:67" x14ac:dyDescent="0.25">
      <c r="A16" t="s">
        <v>156</v>
      </c>
      <c r="B16" s="21" t="s">
        <v>142</v>
      </c>
      <c r="C16" s="21" t="s">
        <v>142</v>
      </c>
      <c r="D16" s="21" t="s">
        <v>142</v>
      </c>
      <c r="E16" s="21" t="s">
        <v>142</v>
      </c>
      <c r="F16" s="21" t="s">
        <v>142</v>
      </c>
      <c r="G16" s="21" t="s">
        <v>142</v>
      </c>
      <c r="H16" s="21" t="s">
        <v>142</v>
      </c>
      <c r="I16" s="23" t="s">
        <v>142</v>
      </c>
      <c r="J16" s="29">
        <v>85</v>
      </c>
      <c r="K16" s="28">
        <f t="shared" si="10"/>
        <v>95</v>
      </c>
      <c r="L16" s="23" t="s">
        <v>142</v>
      </c>
      <c r="M16" s="23" t="s">
        <v>142</v>
      </c>
      <c r="N16" s="23" t="s">
        <v>142</v>
      </c>
      <c r="O16" s="23" t="s">
        <v>142</v>
      </c>
      <c r="P16" s="28">
        <v>0</v>
      </c>
      <c r="Q16" s="28">
        <f t="shared" si="0"/>
        <v>210</v>
      </c>
      <c r="R16" s="21" t="s">
        <v>142</v>
      </c>
      <c r="S16" s="21" t="s">
        <v>142</v>
      </c>
      <c r="T16" s="23" t="s">
        <v>142</v>
      </c>
      <c r="U16" s="28">
        <v>45</v>
      </c>
      <c r="V16" s="28">
        <f t="shared" si="1"/>
        <v>135</v>
      </c>
      <c r="W16" s="21" t="s">
        <v>142</v>
      </c>
      <c r="X16" s="20" t="s">
        <v>142</v>
      </c>
      <c r="Y16" s="23" t="s">
        <v>142</v>
      </c>
      <c r="Z16" s="23" t="s">
        <v>142</v>
      </c>
      <c r="AA16" s="23" t="s">
        <v>142</v>
      </c>
      <c r="AB16" s="23" t="s">
        <v>142</v>
      </c>
      <c r="AC16" s="23" t="s">
        <v>142</v>
      </c>
      <c r="AD16" s="23" t="s">
        <v>142</v>
      </c>
      <c r="AE16" s="23" t="s">
        <v>142</v>
      </c>
      <c r="AF16" s="23" t="s">
        <v>142</v>
      </c>
      <c r="AG16" s="21" t="s">
        <v>143</v>
      </c>
      <c r="AH16" s="23" t="s">
        <v>142</v>
      </c>
      <c r="AI16" s="23" t="s">
        <v>142</v>
      </c>
      <c r="AJ16" s="21" t="s">
        <v>143</v>
      </c>
      <c r="AK16" s="23" t="s">
        <v>142</v>
      </c>
      <c r="AL16" s="23" t="s">
        <v>142</v>
      </c>
      <c r="AM16" s="23" t="s">
        <v>142</v>
      </c>
      <c r="AN16" s="23" t="s">
        <v>142</v>
      </c>
      <c r="AO16" s="29">
        <v>100</v>
      </c>
      <c r="AP16" s="28">
        <f t="shared" si="2"/>
        <v>760</v>
      </c>
      <c r="AQ16" s="23" t="s">
        <v>142</v>
      </c>
      <c r="AR16" s="23" t="s">
        <v>142</v>
      </c>
      <c r="AS16" s="23" t="s">
        <v>142</v>
      </c>
      <c r="AT16" s="23" t="s">
        <v>142</v>
      </c>
      <c r="AU16" s="23" t="s">
        <v>142</v>
      </c>
      <c r="AV16" s="28">
        <v>0</v>
      </c>
      <c r="AW16" s="28">
        <f t="shared" si="3"/>
        <v>270</v>
      </c>
      <c r="AX16" s="23" t="s">
        <v>143</v>
      </c>
      <c r="AY16" s="28">
        <v>0</v>
      </c>
      <c r="AZ16" s="28">
        <f t="shared" si="4"/>
        <v>50</v>
      </c>
      <c r="BA16" s="23" t="s">
        <v>142</v>
      </c>
      <c r="BB16" s="21" t="s">
        <v>145</v>
      </c>
      <c r="BC16" s="28">
        <v>70</v>
      </c>
      <c r="BD16" s="28">
        <f t="shared" si="5"/>
        <v>140</v>
      </c>
      <c r="BE16" s="21" t="s">
        <v>142</v>
      </c>
      <c r="BF16" s="21" t="s">
        <v>142</v>
      </c>
      <c r="BG16" s="21" t="s">
        <v>142</v>
      </c>
      <c r="BH16" s="21" t="s">
        <v>142</v>
      </c>
      <c r="BI16" s="26" t="s">
        <v>142</v>
      </c>
      <c r="BJ16" s="28">
        <v>60</v>
      </c>
      <c r="BK16" s="28">
        <f t="shared" si="9"/>
        <v>140</v>
      </c>
      <c r="BM16" s="44">
        <f t="shared" si="6"/>
        <v>360</v>
      </c>
      <c r="BN16" s="14">
        <f t="shared" si="7"/>
        <v>1800</v>
      </c>
      <c r="BO16" s="48">
        <f t="shared" si="8"/>
        <v>0.2</v>
      </c>
    </row>
    <row r="17" spans="1:67" x14ac:dyDescent="0.25">
      <c r="A17" t="s">
        <v>157</v>
      </c>
      <c r="B17" s="21" t="s">
        <v>142</v>
      </c>
      <c r="C17" s="21" t="s">
        <v>142</v>
      </c>
      <c r="D17" s="21" t="s">
        <v>142</v>
      </c>
      <c r="E17" s="21" t="s">
        <v>142</v>
      </c>
      <c r="F17" s="21" t="s">
        <v>142</v>
      </c>
      <c r="G17" s="21" t="s">
        <v>142</v>
      </c>
      <c r="H17" s="21" t="s">
        <v>142</v>
      </c>
      <c r="I17" s="23" t="s">
        <v>142</v>
      </c>
      <c r="J17" s="29">
        <v>85</v>
      </c>
      <c r="K17" s="28">
        <f t="shared" si="10"/>
        <v>95</v>
      </c>
      <c r="L17" s="23" t="s">
        <v>142</v>
      </c>
      <c r="M17" s="23" t="s">
        <v>142</v>
      </c>
      <c r="N17" s="23" t="s">
        <v>142</v>
      </c>
      <c r="O17" s="23" t="s">
        <v>142</v>
      </c>
      <c r="P17" s="28">
        <v>0</v>
      </c>
      <c r="Q17" s="28">
        <f t="shared" si="0"/>
        <v>210</v>
      </c>
      <c r="R17" s="21" t="s">
        <v>142</v>
      </c>
      <c r="S17" s="21" t="s">
        <v>142</v>
      </c>
      <c r="T17" s="23" t="s">
        <v>142</v>
      </c>
      <c r="U17" s="28">
        <v>45</v>
      </c>
      <c r="V17" s="28">
        <f t="shared" si="1"/>
        <v>135</v>
      </c>
      <c r="W17" s="21" t="s">
        <v>142</v>
      </c>
      <c r="X17" s="20" t="s">
        <v>142</v>
      </c>
      <c r="Y17" s="23" t="s">
        <v>142</v>
      </c>
      <c r="Z17" s="23" t="s">
        <v>142</v>
      </c>
      <c r="AA17" s="23" t="s">
        <v>142</v>
      </c>
      <c r="AB17" s="23" t="s">
        <v>142</v>
      </c>
      <c r="AC17" s="23" t="s">
        <v>142</v>
      </c>
      <c r="AD17" s="23" t="s">
        <v>142</v>
      </c>
      <c r="AE17" s="23" t="s">
        <v>142</v>
      </c>
      <c r="AF17" s="23" t="s">
        <v>142</v>
      </c>
      <c r="AG17" s="23" t="s">
        <v>142</v>
      </c>
      <c r="AH17" s="23" t="s">
        <v>142</v>
      </c>
      <c r="AI17" s="23" t="s">
        <v>142</v>
      </c>
      <c r="AJ17" s="23" t="s">
        <v>142</v>
      </c>
      <c r="AK17" s="23" t="s">
        <v>142</v>
      </c>
      <c r="AL17" s="23" t="s">
        <v>142</v>
      </c>
      <c r="AM17" s="23" t="s">
        <v>142</v>
      </c>
      <c r="AN17" s="23" t="s">
        <v>142</v>
      </c>
      <c r="AO17" s="29">
        <v>20</v>
      </c>
      <c r="AP17" s="28">
        <f t="shared" si="2"/>
        <v>760</v>
      </c>
      <c r="AQ17" s="23" t="s">
        <v>142</v>
      </c>
      <c r="AR17" s="23" t="s">
        <v>142</v>
      </c>
      <c r="AS17" s="23" t="s">
        <v>142</v>
      </c>
      <c r="AT17" s="23" t="s">
        <v>142</v>
      </c>
      <c r="AU17" s="23" t="s">
        <v>142</v>
      </c>
      <c r="AV17" s="28">
        <v>0</v>
      </c>
      <c r="AW17" s="28">
        <f t="shared" si="3"/>
        <v>270</v>
      </c>
      <c r="AX17" s="23" t="s">
        <v>143</v>
      </c>
      <c r="AY17" s="28">
        <v>0</v>
      </c>
      <c r="AZ17" s="28">
        <f t="shared" si="4"/>
        <v>50</v>
      </c>
      <c r="BA17" s="23" t="s">
        <v>142</v>
      </c>
      <c r="BB17" s="23" t="s">
        <v>142</v>
      </c>
      <c r="BC17" s="28">
        <v>0</v>
      </c>
      <c r="BD17" s="28">
        <f t="shared" si="5"/>
        <v>140</v>
      </c>
      <c r="BE17" s="21" t="s">
        <v>142</v>
      </c>
      <c r="BF17" s="21" t="s">
        <v>142</v>
      </c>
      <c r="BG17" s="21" t="s">
        <v>142</v>
      </c>
      <c r="BH17" s="21" t="s">
        <v>142</v>
      </c>
      <c r="BI17" s="26" t="s">
        <v>142</v>
      </c>
      <c r="BJ17" s="28">
        <v>60</v>
      </c>
      <c r="BK17" s="28">
        <f t="shared" si="9"/>
        <v>140</v>
      </c>
      <c r="BM17" s="44">
        <f t="shared" si="6"/>
        <v>210</v>
      </c>
      <c r="BN17" s="14">
        <f t="shared" si="7"/>
        <v>1800</v>
      </c>
      <c r="BO17" s="48">
        <f t="shared" si="8"/>
        <v>0.11666666666666667</v>
      </c>
    </row>
    <row r="18" spans="1:67" x14ac:dyDescent="0.25">
      <c r="A18" t="s">
        <v>158</v>
      </c>
      <c r="B18" s="21" t="s">
        <v>142</v>
      </c>
      <c r="C18" s="21" t="s">
        <v>142</v>
      </c>
      <c r="D18" s="21" t="s">
        <v>142</v>
      </c>
      <c r="E18" s="21" t="s">
        <v>142</v>
      </c>
      <c r="F18" s="21" t="s">
        <v>142</v>
      </c>
      <c r="G18" s="21" t="s">
        <v>142</v>
      </c>
      <c r="H18" s="21" t="s">
        <v>142</v>
      </c>
      <c r="I18" s="23" t="s">
        <v>142</v>
      </c>
      <c r="J18" s="29">
        <v>85</v>
      </c>
      <c r="K18" s="28">
        <f t="shared" si="10"/>
        <v>95</v>
      </c>
      <c r="L18" s="23" t="s">
        <v>142</v>
      </c>
      <c r="M18" s="21" t="s">
        <v>143</v>
      </c>
      <c r="N18" s="23" t="s">
        <v>142</v>
      </c>
      <c r="O18" s="21" t="s">
        <v>143</v>
      </c>
      <c r="P18" s="28">
        <v>135</v>
      </c>
      <c r="Q18" s="28">
        <f t="shared" si="0"/>
        <v>210</v>
      </c>
      <c r="R18" s="21" t="s">
        <v>142</v>
      </c>
      <c r="S18" s="23" t="s">
        <v>143</v>
      </c>
      <c r="T18" s="21" t="s">
        <v>143</v>
      </c>
      <c r="U18" s="28">
        <v>110</v>
      </c>
      <c r="V18" s="28">
        <f t="shared" si="1"/>
        <v>135</v>
      </c>
      <c r="W18" s="21" t="s">
        <v>142</v>
      </c>
      <c r="X18" s="20" t="s">
        <v>142</v>
      </c>
      <c r="Y18" s="21" t="s">
        <v>143</v>
      </c>
      <c r="Z18" s="21" t="s">
        <v>143</v>
      </c>
      <c r="AA18" s="21" t="s">
        <v>143</v>
      </c>
      <c r="AB18" s="21" t="s">
        <v>143</v>
      </c>
      <c r="AC18" s="23" t="s">
        <v>142</v>
      </c>
      <c r="AD18" s="21" t="s">
        <v>143</v>
      </c>
      <c r="AE18" s="21" t="s">
        <v>143</v>
      </c>
      <c r="AF18" s="21" t="s">
        <v>143</v>
      </c>
      <c r="AG18" s="23" t="s">
        <v>142</v>
      </c>
      <c r="AH18" s="21" t="s">
        <v>143</v>
      </c>
      <c r="AI18" s="21" t="s">
        <v>143</v>
      </c>
      <c r="AJ18" s="21" t="s">
        <v>143</v>
      </c>
      <c r="AK18" s="21" t="s">
        <v>143</v>
      </c>
      <c r="AL18" s="23" t="s">
        <v>142</v>
      </c>
      <c r="AM18" s="23" t="s">
        <v>142</v>
      </c>
      <c r="AN18" s="21" t="s">
        <v>143</v>
      </c>
      <c r="AO18" s="29">
        <v>660</v>
      </c>
      <c r="AP18" s="28">
        <f t="shared" si="2"/>
        <v>760</v>
      </c>
      <c r="AQ18" s="21" t="s">
        <v>143</v>
      </c>
      <c r="AR18" s="21" t="s">
        <v>143</v>
      </c>
      <c r="AS18" s="21" t="s">
        <v>143</v>
      </c>
      <c r="AT18" s="23" t="s">
        <v>142</v>
      </c>
      <c r="AU18" s="21" t="s">
        <v>143</v>
      </c>
      <c r="AV18" s="28">
        <v>215</v>
      </c>
      <c r="AW18" s="28">
        <f t="shared" si="3"/>
        <v>270</v>
      </c>
      <c r="AX18" s="21" t="s">
        <v>142</v>
      </c>
      <c r="AY18" s="28">
        <v>50</v>
      </c>
      <c r="AZ18" s="28">
        <f t="shared" si="4"/>
        <v>50</v>
      </c>
      <c r="BA18" s="21" t="s">
        <v>143</v>
      </c>
      <c r="BB18" s="23" t="s">
        <v>142</v>
      </c>
      <c r="BC18" s="28">
        <v>70</v>
      </c>
      <c r="BD18" s="28">
        <f t="shared" si="5"/>
        <v>140</v>
      </c>
      <c r="BE18" s="21" t="s">
        <v>142</v>
      </c>
      <c r="BF18" s="21" t="s">
        <v>142</v>
      </c>
      <c r="BG18" s="21" t="s">
        <v>142</v>
      </c>
      <c r="BH18" s="21" t="s">
        <v>142</v>
      </c>
      <c r="BI18" s="21" t="s">
        <v>145</v>
      </c>
      <c r="BJ18" s="28">
        <v>140</v>
      </c>
      <c r="BK18" s="28">
        <f t="shared" si="9"/>
        <v>140</v>
      </c>
      <c r="BM18" s="44">
        <f t="shared" si="6"/>
        <v>1465</v>
      </c>
      <c r="BN18" s="14">
        <f t="shared" si="7"/>
        <v>1800</v>
      </c>
      <c r="BO18" s="48">
        <f t="shared" si="8"/>
        <v>0.81388888888888888</v>
      </c>
    </row>
    <row r="19" spans="1:67" x14ac:dyDescent="0.25">
      <c r="A19" t="s">
        <v>159</v>
      </c>
      <c r="B19" s="21" t="s">
        <v>142</v>
      </c>
      <c r="C19" s="21" t="s">
        <v>142</v>
      </c>
      <c r="D19" s="21" t="s">
        <v>142</v>
      </c>
      <c r="E19" s="21" t="s">
        <v>142</v>
      </c>
      <c r="F19" s="21" t="s">
        <v>142</v>
      </c>
      <c r="G19" s="21" t="s">
        <v>142</v>
      </c>
      <c r="H19" s="21" t="s">
        <v>142</v>
      </c>
      <c r="I19" s="22" t="s">
        <v>144</v>
      </c>
      <c r="J19" s="29">
        <v>85</v>
      </c>
      <c r="K19" s="22">
        <v>85</v>
      </c>
      <c r="L19" s="23" t="s">
        <v>142</v>
      </c>
      <c r="M19" s="21" t="s">
        <v>143</v>
      </c>
      <c r="N19" s="23" t="s">
        <v>142</v>
      </c>
      <c r="O19" s="21" t="s">
        <v>143</v>
      </c>
      <c r="P19" s="28">
        <v>135</v>
      </c>
      <c r="Q19" s="28">
        <f t="shared" si="0"/>
        <v>210</v>
      </c>
      <c r="R19" s="21" t="s">
        <v>142</v>
      </c>
      <c r="S19" s="21" t="s">
        <v>142</v>
      </c>
      <c r="T19" s="21" t="s">
        <v>143</v>
      </c>
      <c r="U19" s="28">
        <v>135</v>
      </c>
      <c r="V19" s="28">
        <f t="shared" si="1"/>
        <v>135</v>
      </c>
      <c r="W19" s="21" t="s">
        <v>142</v>
      </c>
      <c r="X19" s="20" t="s">
        <v>142</v>
      </c>
      <c r="Y19" s="21" t="s">
        <v>143</v>
      </c>
      <c r="Z19" s="21" t="s">
        <v>143</v>
      </c>
      <c r="AA19" s="21" t="s">
        <v>143</v>
      </c>
      <c r="AB19" s="21" t="s">
        <v>143</v>
      </c>
      <c r="AC19" s="23" t="s">
        <v>142</v>
      </c>
      <c r="AD19" s="21" t="s">
        <v>143</v>
      </c>
      <c r="AE19" s="21" t="s">
        <v>143</v>
      </c>
      <c r="AF19" s="21" t="s">
        <v>143</v>
      </c>
      <c r="AG19" s="23" t="s">
        <v>142</v>
      </c>
      <c r="AH19" s="22" t="s">
        <v>144</v>
      </c>
      <c r="AI19" s="21" t="s">
        <v>143</v>
      </c>
      <c r="AJ19" s="21" t="s">
        <v>143</v>
      </c>
      <c r="AK19" s="22" t="s">
        <v>144</v>
      </c>
      <c r="AL19" s="21" t="s">
        <v>143</v>
      </c>
      <c r="AM19" s="22" t="s">
        <v>144</v>
      </c>
      <c r="AN19" s="21" t="s">
        <v>143</v>
      </c>
      <c r="AO19" s="29">
        <v>615</v>
      </c>
      <c r="AP19" s="22">
        <v>675</v>
      </c>
      <c r="AQ19" s="21" t="s">
        <v>143</v>
      </c>
      <c r="AR19" s="22" t="s">
        <v>144</v>
      </c>
      <c r="AS19" s="22" t="s">
        <v>144</v>
      </c>
      <c r="AT19" s="23" t="s">
        <v>142</v>
      </c>
      <c r="AU19" s="21" t="s">
        <v>143</v>
      </c>
      <c r="AV19" s="28">
        <v>105</v>
      </c>
      <c r="AW19" s="22">
        <v>160</v>
      </c>
      <c r="AX19" s="21" t="s">
        <v>142</v>
      </c>
      <c r="AY19" s="28">
        <v>50</v>
      </c>
      <c r="AZ19" s="28">
        <f t="shared" si="4"/>
        <v>50</v>
      </c>
      <c r="BA19" s="21" t="s">
        <v>143</v>
      </c>
      <c r="BB19" s="22" t="s">
        <v>144</v>
      </c>
      <c r="BC19" s="28">
        <v>70</v>
      </c>
      <c r="BD19" s="22">
        <v>70</v>
      </c>
      <c r="BE19" s="22" t="s">
        <v>144</v>
      </c>
      <c r="BF19" s="21" t="s">
        <v>142</v>
      </c>
      <c r="BG19" s="23" t="s">
        <v>143</v>
      </c>
      <c r="BH19" s="21" t="s">
        <v>142</v>
      </c>
      <c r="BI19" s="21" t="s">
        <v>143</v>
      </c>
      <c r="BJ19" s="28">
        <v>105</v>
      </c>
      <c r="BK19" s="22">
        <v>120</v>
      </c>
      <c r="BM19" s="44">
        <f t="shared" si="6"/>
        <v>1300</v>
      </c>
      <c r="BN19" s="14">
        <f t="shared" si="7"/>
        <v>1505</v>
      </c>
      <c r="BO19" s="48">
        <f t="shared" si="8"/>
        <v>0.86378737541528239</v>
      </c>
    </row>
    <row r="20" spans="1:67" x14ac:dyDescent="0.25">
      <c r="A20" t="s">
        <v>160</v>
      </c>
      <c r="B20" s="21" t="s">
        <v>142</v>
      </c>
      <c r="C20" s="21" t="s">
        <v>142</v>
      </c>
      <c r="D20" s="21" t="s">
        <v>142</v>
      </c>
      <c r="E20" s="21" t="s">
        <v>142</v>
      </c>
      <c r="F20" s="21" t="s">
        <v>142</v>
      </c>
      <c r="G20" s="21" t="s">
        <v>142</v>
      </c>
      <c r="H20" s="21" t="s">
        <v>142</v>
      </c>
      <c r="I20" s="23" t="s">
        <v>142</v>
      </c>
      <c r="J20" s="29">
        <v>85</v>
      </c>
      <c r="K20" s="28">
        <f t="shared" si="10"/>
        <v>95</v>
      </c>
      <c r="L20" s="23" t="s">
        <v>142</v>
      </c>
      <c r="M20" s="23" t="s">
        <v>142</v>
      </c>
      <c r="N20" s="23" t="s">
        <v>142</v>
      </c>
      <c r="O20" s="23" t="s">
        <v>142</v>
      </c>
      <c r="P20" s="28">
        <v>0</v>
      </c>
      <c r="Q20" s="28">
        <f t="shared" si="0"/>
        <v>210</v>
      </c>
      <c r="R20" s="21" t="s">
        <v>142</v>
      </c>
      <c r="S20" s="21" t="s">
        <v>142</v>
      </c>
      <c r="T20" s="23" t="s">
        <v>142</v>
      </c>
      <c r="U20" s="28">
        <v>45</v>
      </c>
      <c r="V20" s="28">
        <f t="shared" si="1"/>
        <v>135</v>
      </c>
      <c r="W20" s="21" t="s">
        <v>142</v>
      </c>
      <c r="X20" s="20" t="s">
        <v>142</v>
      </c>
      <c r="Y20" s="23" t="s">
        <v>142</v>
      </c>
      <c r="Z20" s="23" t="s">
        <v>142</v>
      </c>
      <c r="AA20" s="23" t="s">
        <v>142</v>
      </c>
      <c r="AB20" s="23" t="s">
        <v>142</v>
      </c>
      <c r="AC20" s="23" t="s">
        <v>142</v>
      </c>
      <c r="AD20" s="23" t="s">
        <v>142</v>
      </c>
      <c r="AE20" s="23" t="s">
        <v>142</v>
      </c>
      <c r="AF20" s="23" t="s">
        <v>142</v>
      </c>
      <c r="AG20" s="21" t="s">
        <v>143</v>
      </c>
      <c r="AH20" s="23" t="s">
        <v>142</v>
      </c>
      <c r="AI20" s="23" t="s">
        <v>142</v>
      </c>
      <c r="AJ20" s="23" t="s">
        <v>142</v>
      </c>
      <c r="AK20" s="23" t="s">
        <v>142</v>
      </c>
      <c r="AL20" s="23" t="s">
        <v>142</v>
      </c>
      <c r="AM20" s="23" t="s">
        <v>142</v>
      </c>
      <c r="AN20" s="23" t="s">
        <v>142</v>
      </c>
      <c r="AO20" s="29">
        <v>55</v>
      </c>
      <c r="AP20" s="28">
        <f t="shared" si="2"/>
        <v>760</v>
      </c>
      <c r="AQ20" s="23" t="s">
        <v>142</v>
      </c>
      <c r="AR20" s="23" t="s">
        <v>142</v>
      </c>
      <c r="AS20" s="23" t="s">
        <v>142</v>
      </c>
      <c r="AT20" s="23" t="s">
        <v>142</v>
      </c>
      <c r="AU20" s="23" t="s">
        <v>142</v>
      </c>
      <c r="AV20" s="28">
        <v>0</v>
      </c>
      <c r="AW20" s="28">
        <f t="shared" si="3"/>
        <v>270</v>
      </c>
      <c r="AX20" s="23" t="s">
        <v>143</v>
      </c>
      <c r="AY20" s="28">
        <v>0</v>
      </c>
      <c r="AZ20" s="28">
        <f t="shared" si="4"/>
        <v>50</v>
      </c>
      <c r="BA20" s="23" t="s">
        <v>142</v>
      </c>
      <c r="BB20" s="23" t="s">
        <v>142</v>
      </c>
      <c r="BC20" s="28">
        <v>0</v>
      </c>
      <c r="BD20" s="28">
        <f t="shared" si="5"/>
        <v>140</v>
      </c>
      <c r="BE20" s="21" t="s">
        <v>142</v>
      </c>
      <c r="BF20" s="21" t="s">
        <v>142</v>
      </c>
      <c r="BG20" s="21" t="s">
        <v>142</v>
      </c>
      <c r="BH20" s="21" t="s">
        <v>142</v>
      </c>
      <c r="BI20" s="26" t="s">
        <v>142</v>
      </c>
      <c r="BJ20" s="28">
        <v>60</v>
      </c>
      <c r="BK20" s="28">
        <f t="shared" si="9"/>
        <v>140</v>
      </c>
      <c r="BM20" s="44">
        <f t="shared" si="6"/>
        <v>245</v>
      </c>
      <c r="BN20" s="14">
        <f t="shared" si="7"/>
        <v>1800</v>
      </c>
      <c r="BO20" s="48">
        <f t="shared" si="8"/>
        <v>0.1361111111111111</v>
      </c>
    </row>
    <row r="21" spans="1:67" x14ac:dyDescent="0.25">
      <c r="A21" t="s">
        <v>161</v>
      </c>
      <c r="B21" s="21" t="s">
        <v>142</v>
      </c>
      <c r="C21" s="21" t="s">
        <v>142</v>
      </c>
      <c r="D21" s="21" t="s">
        <v>142</v>
      </c>
      <c r="E21" s="21" t="s">
        <v>142</v>
      </c>
      <c r="F21" s="21" t="s">
        <v>142</v>
      </c>
      <c r="G21" s="21" t="s">
        <v>142</v>
      </c>
      <c r="H21" s="21" t="s">
        <v>142</v>
      </c>
      <c r="I21" s="21" t="s">
        <v>143</v>
      </c>
      <c r="J21" s="29">
        <v>95</v>
      </c>
      <c r="K21" s="28">
        <f t="shared" si="10"/>
        <v>95</v>
      </c>
      <c r="L21" s="23" t="s">
        <v>142</v>
      </c>
      <c r="M21" s="23" t="s">
        <v>142</v>
      </c>
      <c r="N21" s="23" t="s">
        <v>142</v>
      </c>
      <c r="O21" s="23" t="s">
        <v>142</v>
      </c>
      <c r="P21" s="28">
        <v>0</v>
      </c>
      <c r="Q21" s="28">
        <f t="shared" si="0"/>
        <v>210</v>
      </c>
      <c r="R21" s="21" t="s">
        <v>142</v>
      </c>
      <c r="S21" s="21" t="s">
        <v>142</v>
      </c>
      <c r="T21" s="23" t="s">
        <v>142</v>
      </c>
      <c r="U21" s="28">
        <v>45</v>
      </c>
      <c r="V21" s="28">
        <f t="shared" si="1"/>
        <v>135</v>
      </c>
      <c r="W21" s="21" t="s">
        <v>142</v>
      </c>
      <c r="X21" s="20" t="s">
        <v>142</v>
      </c>
      <c r="Y21" s="23" t="s">
        <v>142</v>
      </c>
      <c r="Z21" s="23" t="s">
        <v>142</v>
      </c>
      <c r="AA21" s="23" t="s">
        <v>142</v>
      </c>
      <c r="AB21" s="23" t="s">
        <v>142</v>
      </c>
      <c r="AC21" s="23" t="s">
        <v>142</v>
      </c>
      <c r="AD21" s="23" t="s">
        <v>142</v>
      </c>
      <c r="AE21" s="23" t="s">
        <v>142</v>
      </c>
      <c r="AF21" s="23" t="s">
        <v>142</v>
      </c>
      <c r="AG21" s="23" t="s">
        <v>142</v>
      </c>
      <c r="AH21" s="23" t="s">
        <v>142</v>
      </c>
      <c r="AI21" s="23" t="s">
        <v>142</v>
      </c>
      <c r="AJ21" s="23" t="s">
        <v>142</v>
      </c>
      <c r="AK21" s="23" t="s">
        <v>142</v>
      </c>
      <c r="AL21" s="23" t="s">
        <v>142</v>
      </c>
      <c r="AM21" s="23" t="s">
        <v>142</v>
      </c>
      <c r="AN21" s="23" t="s">
        <v>142</v>
      </c>
      <c r="AO21" s="29">
        <v>20</v>
      </c>
      <c r="AP21" s="28">
        <f t="shared" si="2"/>
        <v>760</v>
      </c>
      <c r="AQ21" s="23" t="s">
        <v>142</v>
      </c>
      <c r="AR21" s="23" t="s">
        <v>142</v>
      </c>
      <c r="AS21" s="23" t="s">
        <v>142</v>
      </c>
      <c r="AT21" s="23" t="s">
        <v>142</v>
      </c>
      <c r="AU21" s="23" t="s">
        <v>142</v>
      </c>
      <c r="AV21" s="28">
        <v>0</v>
      </c>
      <c r="AW21" s="28">
        <f t="shared" si="3"/>
        <v>270</v>
      </c>
      <c r="AX21" s="21" t="s">
        <v>142</v>
      </c>
      <c r="AY21" s="28">
        <v>50</v>
      </c>
      <c r="AZ21" s="28">
        <f t="shared" si="4"/>
        <v>50</v>
      </c>
      <c r="BA21" s="23" t="s">
        <v>142</v>
      </c>
      <c r="BB21" s="23" t="s">
        <v>142</v>
      </c>
      <c r="BC21" s="28">
        <v>0</v>
      </c>
      <c r="BD21" s="28">
        <f t="shared" si="5"/>
        <v>140</v>
      </c>
      <c r="BE21" s="21" t="s">
        <v>142</v>
      </c>
      <c r="BF21" s="21" t="s">
        <v>142</v>
      </c>
      <c r="BG21" s="21" t="s">
        <v>142</v>
      </c>
      <c r="BH21" s="21" t="s">
        <v>142</v>
      </c>
      <c r="BI21" s="26" t="s">
        <v>142</v>
      </c>
      <c r="BJ21" s="28">
        <v>60</v>
      </c>
      <c r="BK21" s="28">
        <f t="shared" si="9"/>
        <v>140</v>
      </c>
      <c r="BM21" s="44">
        <f t="shared" si="6"/>
        <v>270</v>
      </c>
      <c r="BN21" s="14">
        <f t="shared" si="7"/>
        <v>1800</v>
      </c>
      <c r="BO21" s="48">
        <f t="shared" si="8"/>
        <v>0.15</v>
      </c>
    </row>
    <row r="22" spans="1:67" x14ac:dyDescent="0.25">
      <c r="A22" t="s">
        <v>162</v>
      </c>
      <c r="B22" s="21" t="s">
        <v>142</v>
      </c>
      <c r="C22" s="21" t="s">
        <v>142</v>
      </c>
      <c r="D22" s="21" t="s">
        <v>142</v>
      </c>
      <c r="E22" s="21" t="s">
        <v>142</v>
      </c>
      <c r="F22" s="21" t="s">
        <v>142</v>
      </c>
      <c r="G22" s="21" t="s">
        <v>142</v>
      </c>
      <c r="H22" s="21" t="s">
        <v>142</v>
      </c>
      <c r="I22" s="23" t="s">
        <v>142</v>
      </c>
      <c r="J22" s="29">
        <v>85</v>
      </c>
      <c r="K22" s="28">
        <f t="shared" si="10"/>
        <v>95</v>
      </c>
      <c r="L22" s="23" t="s">
        <v>142</v>
      </c>
      <c r="M22" s="23" t="s">
        <v>142</v>
      </c>
      <c r="N22" s="23" t="s">
        <v>142</v>
      </c>
      <c r="O22" s="23" t="s">
        <v>142</v>
      </c>
      <c r="P22" s="28">
        <v>0</v>
      </c>
      <c r="Q22" s="28">
        <f t="shared" si="0"/>
        <v>210</v>
      </c>
      <c r="R22" s="21" t="s">
        <v>142</v>
      </c>
      <c r="S22" s="21" t="s">
        <v>142</v>
      </c>
      <c r="T22" s="23" t="s">
        <v>142</v>
      </c>
      <c r="U22" s="28">
        <v>45</v>
      </c>
      <c r="V22" s="28">
        <f t="shared" si="1"/>
        <v>135</v>
      </c>
      <c r="W22" s="21" t="s">
        <v>142</v>
      </c>
      <c r="X22" s="20" t="s">
        <v>142</v>
      </c>
      <c r="Y22" s="23" t="s">
        <v>142</v>
      </c>
      <c r="Z22" s="23" t="s">
        <v>142</v>
      </c>
      <c r="AA22" s="23" t="s">
        <v>142</v>
      </c>
      <c r="AB22" s="23" t="s">
        <v>142</v>
      </c>
      <c r="AC22" s="23" t="s">
        <v>142</v>
      </c>
      <c r="AD22" s="23" t="s">
        <v>142</v>
      </c>
      <c r="AE22" s="23" t="s">
        <v>142</v>
      </c>
      <c r="AF22" s="23" t="s">
        <v>142</v>
      </c>
      <c r="AG22" s="23" t="s">
        <v>142</v>
      </c>
      <c r="AH22" s="23" t="s">
        <v>142</v>
      </c>
      <c r="AI22" s="23" t="s">
        <v>142</v>
      </c>
      <c r="AJ22" s="23" t="s">
        <v>142</v>
      </c>
      <c r="AK22" s="23" t="s">
        <v>142</v>
      </c>
      <c r="AL22" s="23" t="s">
        <v>142</v>
      </c>
      <c r="AM22" s="23" t="s">
        <v>142</v>
      </c>
      <c r="AN22" s="23" t="s">
        <v>142</v>
      </c>
      <c r="AO22" s="29">
        <v>20</v>
      </c>
      <c r="AP22" s="28">
        <f t="shared" si="2"/>
        <v>760</v>
      </c>
      <c r="AQ22" s="23" t="s">
        <v>142</v>
      </c>
      <c r="AR22" s="23" t="s">
        <v>142</v>
      </c>
      <c r="AS22" s="23" t="s">
        <v>142</v>
      </c>
      <c r="AT22" s="23" t="s">
        <v>142</v>
      </c>
      <c r="AU22" s="23" t="s">
        <v>142</v>
      </c>
      <c r="AV22" s="28">
        <v>0</v>
      </c>
      <c r="AW22" s="28">
        <f t="shared" si="3"/>
        <v>270</v>
      </c>
      <c r="AX22" s="21" t="s">
        <v>142</v>
      </c>
      <c r="AY22" s="28">
        <v>50</v>
      </c>
      <c r="AZ22" s="28">
        <f t="shared" si="4"/>
        <v>50</v>
      </c>
      <c r="BA22" s="23" t="s">
        <v>142</v>
      </c>
      <c r="BB22" s="23" t="s">
        <v>142</v>
      </c>
      <c r="BC22" s="28">
        <v>0</v>
      </c>
      <c r="BD22" s="28">
        <f t="shared" si="5"/>
        <v>140</v>
      </c>
      <c r="BE22" s="21" t="s">
        <v>142</v>
      </c>
      <c r="BF22" s="21" t="s">
        <v>142</v>
      </c>
      <c r="BG22" s="21" t="s">
        <v>142</v>
      </c>
      <c r="BH22" s="21" t="s">
        <v>142</v>
      </c>
      <c r="BI22" s="26" t="s">
        <v>142</v>
      </c>
      <c r="BJ22" s="28">
        <v>60</v>
      </c>
      <c r="BK22" s="28">
        <f t="shared" si="9"/>
        <v>140</v>
      </c>
      <c r="BM22" s="44">
        <f t="shared" si="6"/>
        <v>260</v>
      </c>
      <c r="BN22" s="14">
        <f t="shared" si="7"/>
        <v>1800</v>
      </c>
      <c r="BO22" s="48">
        <f t="shared" si="8"/>
        <v>0.14444444444444443</v>
      </c>
    </row>
    <row r="23" spans="1:67" x14ac:dyDescent="0.25">
      <c r="A23" t="s">
        <v>163</v>
      </c>
      <c r="B23" s="22" t="s">
        <v>144</v>
      </c>
      <c r="C23" s="21" t="s">
        <v>142</v>
      </c>
      <c r="D23" s="21" t="s">
        <v>142</v>
      </c>
      <c r="E23" s="21" t="s">
        <v>142</v>
      </c>
      <c r="F23" s="22" t="s">
        <v>144</v>
      </c>
      <c r="G23" s="21" t="s">
        <v>142</v>
      </c>
      <c r="H23" s="21" t="s">
        <v>142</v>
      </c>
      <c r="I23" s="23" t="s">
        <v>142</v>
      </c>
      <c r="J23" s="29">
        <v>60</v>
      </c>
      <c r="K23" s="22">
        <v>70</v>
      </c>
      <c r="L23" s="23" t="s">
        <v>142</v>
      </c>
      <c r="M23" s="21" t="s">
        <v>143</v>
      </c>
      <c r="N23" s="23" t="s">
        <v>142</v>
      </c>
      <c r="O23" s="21" t="s">
        <v>143</v>
      </c>
      <c r="P23" s="28">
        <v>135</v>
      </c>
      <c r="Q23" s="28">
        <f t="shared" si="0"/>
        <v>210</v>
      </c>
      <c r="R23" s="21" t="s">
        <v>142</v>
      </c>
      <c r="S23" s="23" t="s">
        <v>143</v>
      </c>
      <c r="T23" s="21" t="s">
        <v>143</v>
      </c>
      <c r="U23" s="28">
        <v>110</v>
      </c>
      <c r="V23" s="28">
        <f t="shared" si="1"/>
        <v>135</v>
      </c>
      <c r="W23" s="21" t="s">
        <v>142</v>
      </c>
      <c r="X23" s="20" t="s">
        <v>142</v>
      </c>
      <c r="Y23" s="21" t="s">
        <v>143</v>
      </c>
      <c r="Z23" s="21" t="s">
        <v>143</v>
      </c>
      <c r="AA23" s="21" t="s">
        <v>143</v>
      </c>
      <c r="AB23" s="21" t="s">
        <v>143</v>
      </c>
      <c r="AC23" s="23" t="s">
        <v>142</v>
      </c>
      <c r="AD23" s="21" t="s">
        <v>143</v>
      </c>
      <c r="AE23" s="21" t="s">
        <v>143</v>
      </c>
      <c r="AF23" s="21" t="s">
        <v>143</v>
      </c>
      <c r="AG23" s="23" t="s">
        <v>142</v>
      </c>
      <c r="AH23" s="21" t="s">
        <v>143</v>
      </c>
      <c r="AI23" s="21" t="s">
        <v>143</v>
      </c>
      <c r="AJ23" s="21" t="s">
        <v>143</v>
      </c>
      <c r="AK23" s="21" t="s">
        <v>143</v>
      </c>
      <c r="AL23" s="21" t="s">
        <v>143</v>
      </c>
      <c r="AM23" s="23" t="s">
        <v>142</v>
      </c>
      <c r="AN23" s="21" t="s">
        <v>143</v>
      </c>
      <c r="AO23" s="29">
        <v>685</v>
      </c>
      <c r="AP23" s="28">
        <f t="shared" si="2"/>
        <v>760</v>
      </c>
      <c r="AQ23" s="21" t="s">
        <v>143</v>
      </c>
      <c r="AR23" s="22" t="s">
        <v>144</v>
      </c>
      <c r="AS23" s="21" t="s">
        <v>143</v>
      </c>
      <c r="AT23" s="23" t="s">
        <v>142</v>
      </c>
      <c r="AU23" s="21" t="s">
        <v>143</v>
      </c>
      <c r="AV23" s="28">
        <v>160</v>
      </c>
      <c r="AW23" s="22">
        <v>215</v>
      </c>
      <c r="AX23" s="21" t="s">
        <v>142</v>
      </c>
      <c r="AY23" s="28">
        <v>50</v>
      </c>
      <c r="AZ23" s="28">
        <f t="shared" si="4"/>
        <v>50</v>
      </c>
      <c r="BA23" s="21" t="s">
        <v>143</v>
      </c>
      <c r="BB23" s="22" t="s">
        <v>144</v>
      </c>
      <c r="BC23" s="28">
        <v>70</v>
      </c>
      <c r="BD23" s="22">
        <v>70</v>
      </c>
      <c r="BE23" s="21" t="s">
        <v>142</v>
      </c>
      <c r="BF23" s="21" t="s">
        <v>142</v>
      </c>
      <c r="BG23" s="21" t="s">
        <v>142</v>
      </c>
      <c r="BH23" s="21" t="s">
        <v>142</v>
      </c>
      <c r="BI23" s="21" t="s">
        <v>143</v>
      </c>
      <c r="BJ23" s="28">
        <v>140</v>
      </c>
      <c r="BK23" s="28">
        <f t="shared" si="9"/>
        <v>140</v>
      </c>
      <c r="BM23" s="44">
        <f t="shared" si="6"/>
        <v>1410</v>
      </c>
      <c r="BN23" s="14">
        <f t="shared" si="7"/>
        <v>1650</v>
      </c>
      <c r="BO23" s="48">
        <f t="shared" si="8"/>
        <v>0.8545454545454545</v>
      </c>
    </row>
    <row r="24" spans="1:67" x14ac:dyDescent="0.25">
      <c r="A24" t="s">
        <v>164</v>
      </c>
      <c r="B24" s="23" t="s">
        <v>143</v>
      </c>
      <c r="C24" s="21" t="s">
        <v>142</v>
      </c>
      <c r="D24" s="21" t="s">
        <v>142</v>
      </c>
      <c r="E24" s="21" t="s">
        <v>142</v>
      </c>
      <c r="F24" s="21" t="s">
        <v>142</v>
      </c>
      <c r="G24" s="21" t="s">
        <v>142</v>
      </c>
      <c r="H24" s="21" t="s">
        <v>142</v>
      </c>
      <c r="I24" s="21" t="s">
        <v>143</v>
      </c>
      <c r="J24" s="29">
        <v>80</v>
      </c>
      <c r="K24" s="28">
        <f t="shared" si="10"/>
        <v>95</v>
      </c>
      <c r="L24" s="22" t="s">
        <v>144</v>
      </c>
      <c r="M24" s="21" t="s">
        <v>143</v>
      </c>
      <c r="N24" s="23" t="s">
        <v>142</v>
      </c>
      <c r="O24" s="21" t="s">
        <v>143</v>
      </c>
      <c r="P24" s="28">
        <v>135</v>
      </c>
      <c r="Q24" s="22">
        <v>170</v>
      </c>
      <c r="R24" s="21" t="s">
        <v>142</v>
      </c>
      <c r="S24" s="23" t="s">
        <v>143</v>
      </c>
      <c r="T24" s="22" t="s">
        <v>144</v>
      </c>
      <c r="U24" s="28">
        <v>20</v>
      </c>
      <c r="V24" s="22">
        <v>45</v>
      </c>
      <c r="W24" s="22" t="s">
        <v>144</v>
      </c>
      <c r="X24" s="20" t="s">
        <v>142</v>
      </c>
      <c r="Y24" s="21" t="s">
        <v>143</v>
      </c>
      <c r="Z24" s="21" t="s">
        <v>143</v>
      </c>
      <c r="AA24" s="22" t="s">
        <v>144</v>
      </c>
      <c r="AB24" s="21" t="s">
        <v>143</v>
      </c>
      <c r="AC24" s="22" t="s">
        <v>144</v>
      </c>
      <c r="AD24" s="22" t="s">
        <v>144</v>
      </c>
      <c r="AE24" s="22" t="s">
        <v>144</v>
      </c>
      <c r="AF24" s="21" t="s">
        <v>143</v>
      </c>
      <c r="AG24" s="23" t="s">
        <v>142</v>
      </c>
      <c r="AH24" s="21" t="s">
        <v>143</v>
      </c>
      <c r="AI24" s="21" t="s">
        <v>143</v>
      </c>
      <c r="AJ24" s="22" t="s">
        <v>144</v>
      </c>
      <c r="AK24" s="21" t="s">
        <v>143</v>
      </c>
      <c r="AL24" s="21" t="s">
        <v>143</v>
      </c>
      <c r="AM24" s="21" t="s">
        <v>145</v>
      </c>
      <c r="AN24" s="21" t="s">
        <v>143</v>
      </c>
      <c r="AO24" s="29">
        <v>515</v>
      </c>
      <c r="AP24" s="22">
        <v>550</v>
      </c>
      <c r="AQ24" s="22" t="s">
        <v>144</v>
      </c>
      <c r="AR24" s="21" t="s">
        <v>143</v>
      </c>
      <c r="AS24" s="21" t="s">
        <v>143</v>
      </c>
      <c r="AT24" s="23" t="s">
        <v>142</v>
      </c>
      <c r="AU24" s="21" t="s">
        <v>143</v>
      </c>
      <c r="AV24" s="28">
        <v>160</v>
      </c>
      <c r="AW24" s="22">
        <v>215</v>
      </c>
      <c r="AX24" s="21" t="s">
        <v>142</v>
      </c>
      <c r="AY24" s="28">
        <v>50</v>
      </c>
      <c r="AZ24" s="28">
        <f t="shared" si="4"/>
        <v>50</v>
      </c>
      <c r="BA24" s="21" t="s">
        <v>143</v>
      </c>
      <c r="BB24" s="21" t="s">
        <v>145</v>
      </c>
      <c r="BC24" s="28">
        <v>140</v>
      </c>
      <c r="BD24" s="28">
        <f t="shared" si="5"/>
        <v>140</v>
      </c>
      <c r="BE24" s="21" t="s">
        <v>142</v>
      </c>
      <c r="BF24" s="22" t="s">
        <v>144</v>
      </c>
      <c r="BG24" s="21" t="s">
        <v>142</v>
      </c>
      <c r="BH24" s="21" t="s">
        <v>142</v>
      </c>
      <c r="BI24" s="21" t="s">
        <v>143</v>
      </c>
      <c r="BJ24" s="28">
        <v>130</v>
      </c>
      <c r="BK24" s="22">
        <v>130</v>
      </c>
      <c r="BM24" s="44">
        <f t="shared" si="6"/>
        <v>1230</v>
      </c>
      <c r="BN24" s="14">
        <f t="shared" si="7"/>
        <v>1395</v>
      </c>
      <c r="BO24" s="48">
        <f t="shared" si="8"/>
        <v>0.88172043010752688</v>
      </c>
    </row>
    <row r="25" spans="1:67" x14ac:dyDescent="0.25">
      <c r="A25" t="s">
        <v>165</v>
      </c>
      <c r="B25" s="21" t="s">
        <v>142</v>
      </c>
      <c r="C25" s="21" t="s">
        <v>142</v>
      </c>
      <c r="D25" s="21" t="s">
        <v>142</v>
      </c>
      <c r="E25" s="21" t="s">
        <v>142</v>
      </c>
      <c r="F25" s="21" t="s">
        <v>142</v>
      </c>
      <c r="G25" s="21" t="s">
        <v>142</v>
      </c>
      <c r="H25" s="21" t="s">
        <v>142</v>
      </c>
      <c r="I25" s="23" t="s">
        <v>142</v>
      </c>
      <c r="J25" s="29">
        <v>85</v>
      </c>
      <c r="K25" s="28">
        <f t="shared" si="10"/>
        <v>95</v>
      </c>
      <c r="L25" s="23" t="s">
        <v>142</v>
      </c>
      <c r="M25" s="23" t="s">
        <v>142</v>
      </c>
      <c r="N25" s="23" t="s">
        <v>142</v>
      </c>
      <c r="O25" s="23" t="s">
        <v>142</v>
      </c>
      <c r="P25" s="28">
        <v>0</v>
      </c>
      <c r="Q25" s="28">
        <f t="shared" si="0"/>
        <v>210</v>
      </c>
      <c r="R25" s="21" t="s">
        <v>142</v>
      </c>
      <c r="S25" s="21" t="s">
        <v>142</v>
      </c>
      <c r="T25" s="23" t="s">
        <v>142</v>
      </c>
      <c r="U25" s="28">
        <v>45</v>
      </c>
      <c r="V25" s="28">
        <f t="shared" si="1"/>
        <v>135</v>
      </c>
      <c r="W25" s="21" t="s">
        <v>142</v>
      </c>
      <c r="X25" s="20" t="s">
        <v>142</v>
      </c>
      <c r="Y25" s="23" t="s">
        <v>142</v>
      </c>
      <c r="Z25" s="23" t="s">
        <v>142</v>
      </c>
      <c r="AA25" s="23" t="s">
        <v>142</v>
      </c>
      <c r="AB25" s="23" t="s">
        <v>142</v>
      </c>
      <c r="AC25" s="23" t="s">
        <v>142</v>
      </c>
      <c r="AD25" s="23" t="s">
        <v>142</v>
      </c>
      <c r="AE25" s="23" t="s">
        <v>142</v>
      </c>
      <c r="AF25" s="23" t="s">
        <v>142</v>
      </c>
      <c r="AG25" s="21" t="s">
        <v>143</v>
      </c>
      <c r="AH25" s="23" t="s">
        <v>142</v>
      </c>
      <c r="AI25" s="23" t="s">
        <v>142</v>
      </c>
      <c r="AJ25" s="23" t="s">
        <v>142</v>
      </c>
      <c r="AK25" s="23" t="s">
        <v>142</v>
      </c>
      <c r="AL25" s="23" t="s">
        <v>142</v>
      </c>
      <c r="AM25" s="23" t="s">
        <v>142</v>
      </c>
      <c r="AN25" s="23" t="s">
        <v>142</v>
      </c>
      <c r="AO25" s="29">
        <v>55</v>
      </c>
      <c r="AP25" s="28">
        <f t="shared" si="2"/>
        <v>760</v>
      </c>
      <c r="AQ25" s="23" t="s">
        <v>142</v>
      </c>
      <c r="AR25" s="23" t="s">
        <v>142</v>
      </c>
      <c r="AS25" s="23" t="s">
        <v>142</v>
      </c>
      <c r="AT25" s="23" t="s">
        <v>142</v>
      </c>
      <c r="AU25" s="23" t="s">
        <v>142</v>
      </c>
      <c r="AV25" s="28">
        <v>0</v>
      </c>
      <c r="AW25" s="28">
        <f t="shared" si="3"/>
        <v>270</v>
      </c>
      <c r="AX25" s="21" t="s">
        <v>142</v>
      </c>
      <c r="AY25" s="28">
        <v>50</v>
      </c>
      <c r="AZ25" s="28">
        <f t="shared" si="4"/>
        <v>50</v>
      </c>
      <c r="BA25" s="23" t="s">
        <v>142</v>
      </c>
      <c r="BB25" s="23" t="s">
        <v>142</v>
      </c>
      <c r="BC25" s="28">
        <v>0</v>
      </c>
      <c r="BD25" s="28">
        <f t="shared" si="5"/>
        <v>140</v>
      </c>
      <c r="BE25" s="21" t="s">
        <v>142</v>
      </c>
      <c r="BF25" s="21" t="s">
        <v>142</v>
      </c>
      <c r="BG25" s="21" t="s">
        <v>142</v>
      </c>
      <c r="BH25" s="21" t="s">
        <v>142</v>
      </c>
      <c r="BI25" s="26" t="s">
        <v>142</v>
      </c>
      <c r="BJ25" s="28">
        <v>60</v>
      </c>
      <c r="BK25" s="28">
        <f t="shared" si="9"/>
        <v>140</v>
      </c>
      <c r="BM25" s="44">
        <f t="shared" si="6"/>
        <v>295</v>
      </c>
      <c r="BN25" s="14">
        <f t="shared" si="7"/>
        <v>1800</v>
      </c>
      <c r="BO25" s="48">
        <f t="shared" si="8"/>
        <v>0.16388888888888889</v>
      </c>
    </row>
    <row r="26" spans="1:67" x14ac:dyDescent="0.25">
      <c r="A26" t="s">
        <v>166</v>
      </c>
      <c r="B26" s="21" t="s">
        <v>142</v>
      </c>
      <c r="C26" s="21" t="s">
        <v>142</v>
      </c>
      <c r="D26" s="21" t="s">
        <v>142</v>
      </c>
      <c r="E26" s="21" t="s">
        <v>142</v>
      </c>
      <c r="F26" s="21" t="s">
        <v>142</v>
      </c>
      <c r="G26" s="21" t="s">
        <v>142</v>
      </c>
      <c r="H26" s="21" t="s">
        <v>142</v>
      </c>
      <c r="I26" s="23" t="s">
        <v>142</v>
      </c>
      <c r="J26" s="29">
        <v>85</v>
      </c>
      <c r="K26" s="28">
        <f t="shared" si="10"/>
        <v>95</v>
      </c>
      <c r="L26" s="23" t="s">
        <v>142</v>
      </c>
      <c r="M26" s="23" t="s">
        <v>142</v>
      </c>
      <c r="N26" s="23" t="s">
        <v>142</v>
      </c>
      <c r="O26" s="23" t="s">
        <v>142</v>
      </c>
      <c r="P26" s="28">
        <v>0</v>
      </c>
      <c r="Q26" s="28">
        <f t="shared" si="0"/>
        <v>210</v>
      </c>
      <c r="R26" s="21" t="s">
        <v>142</v>
      </c>
      <c r="S26" s="21" t="s">
        <v>142</v>
      </c>
      <c r="T26" s="23" t="s">
        <v>142</v>
      </c>
      <c r="U26" s="28">
        <v>45</v>
      </c>
      <c r="V26" s="28">
        <f t="shared" si="1"/>
        <v>135</v>
      </c>
      <c r="W26" s="21" t="s">
        <v>142</v>
      </c>
      <c r="X26" s="20" t="s">
        <v>142</v>
      </c>
      <c r="Y26" s="23" t="s">
        <v>142</v>
      </c>
      <c r="Z26" s="23" t="s">
        <v>142</v>
      </c>
      <c r="AA26" s="23" t="s">
        <v>142</v>
      </c>
      <c r="AB26" s="23" t="s">
        <v>142</v>
      </c>
      <c r="AC26" s="23" t="s">
        <v>142</v>
      </c>
      <c r="AD26" s="23" t="s">
        <v>142</v>
      </c>
      <c r="AE26" s="23" t="s">
        <v>142</v>
      </c>
      <c r="AF26" s="23" t="s">
        <v>142</v>
      </c>
      <c r="AG26" s="21" t="s">
        <v>143</v>
      </c>
      <c r="AH26" s="23" t="s">
        <v>142</v>
      </c>
      <c r="AI26" s="23" t="s">
        <v>142</v>
      </c>
      <c r="AJ26" s="23" t="s">
        <v>142</v>
      </c>
      <c r="AK26" s="23" t="s">
        <v>142</v>
      </c>
      <c r="AL26" s="23" t="s">
        <v>142</v>
      </c>
      <c r="AM26" s="23" t="s">
        <v>142</v>
      </c>
      <c r="AN26" s="23" t="s">
        <v>142</v>
      </c>
      <c r="AO26" s="29">
        <v>55</v>
      </c>
      <c r="AP26" s="28">
        <f t="shared" si="2"/>
        <v>760</v>
      </c>
      <c r="AQ26" s="23" t="s">
        <v>142</v>
      </c>
      <c r="AR26" s="23" t="s">
        <v>142</v>
      </c>
      <c r="AS26" s="23" t="s">
        <v>142</v>
      </c>
      <c r="AT26" s="23" t="s">
        <v>142</v>
      </c>
      <c r="AU26" s="23" t="s">
        <v>142</v>
      </c>
      <c r="AV26" s="28">
        <v>0</v>
      </c>
      <c r="AW26" s="28">
        <f t="shared" si="3"/>
        <v>270</v>
      </c>
      <c r="AX26" s="23" t="s">
        <v>143</v>
      </c>
      <c r="AY26" s="28">
        <v>0</v>
      </c>
      <c r="AZ26" s="28">
        <f t="shared" si="4"/>
        <v>50</v>
      </c>
      <c r="BA26" s="23" t="s">
        <v>142</v>
      </c>
      <c r="BB26" s="23" t="s">
        <v>142</v>
      </c>
      <c r="BC26" s="28">
        <v>0</v>
      </c>
      <c r="BD26" s="28">
        <f t="shared" si="5"/>
        <v>140</v>
      </c>
      <c r="BE26" s="21" t="s">
        <v>142</v>
      </c>
      <c r="BF26" s="21" t="s">
        <v>142</v>
      </c>
      <c r="BG26" s="21" t="s">
        <v>142</v>
      </c>
      <c r="BH26" s="21" t="s">
        <v>142</v>
      </c>
      <c r="BI26" s="26" t="s">
        <v>142</v>
      </c>
      <c r="BJ26" s="28">
        <v>60</v>
      </c>
      <c r="BK26" s="28">
        <f t="shared" si="9"/>
        <v>140</v>
      </c>
      <c r="BM26" s="44">
        <f t="shared" si="6"/>
        <v>245</v>
      </c>
      <c r="BN26" s="14">
        <f t="shared" si="7"/>
        <v>1800</v>
      </c>
      <c r="BO26" s="48">
        <f t="shared" si="8"/>
        <v>0.1361111111111111</v>
      </c>
    </row>
    <row r="27" spans="1:67" x14ac:dyDescent="0.25">
      <c r="A27" t="s">
        <v>167</v>
      </c>
      <c r="B27" s="21" t="s">
        <v>142</v>
      </c>
      <c r="C27" s="21" t="s">
        <v>142</v>
      </c>
      <c r="D27" s="21" t="s">
        <v>142</v>
      </c>
      <c r="E27" s="21" t="s">
        <v>142</v>
      </c>
      <c r="F27" s="21" t="s">
        <v>142</v>
      </c>
      <c r="G27" s="21" t="s">
        <v>142</v>
      </c>
      <c r="H27" s="21" t="s">
        <v>142</v>
      </c>
      <c r="I27" s="21" t="s">
        <v>143</v>
      </c>
      <c r="J27" s="29">
        <v>95</v>
      </c>
      <c r="K27" s="28">
        <f t="shared" si="10"/>
        <v>95</v>
      </c>
      <c r="L27" s="23" t="s">
        <v>142</v>
      </c>
      <c r="M27" s="21" t="s">
        <v>143</v>
      </c>
      <c r="N27" s="23" t="s">
        <v>142</v>
      </c>
      <c r="O27" s="21" t="s">
        <v>143</v>
      </c>
      <c r="P27" s="28">
        <v>135</v>
      </c>
      <c r="Q27" s="28">
        <f t="shared" si="0"/>
        <v>210</v>
      </c>
      <c r="R27" s="21" t="s">
        <v>142</v>
      </c>
      <c r="S27" s="23" t="s">
        <v>143</v>
      </c>
      <c r="T27" s="21" t="s">
        <v>143</v>
      </c>
      <c r="U27" s="28">
        <v>110</v>
      </c>
      <c r="V27" s="28">
        <f t="shared" si="1"/>
        <v>135</v>
      </c>
      <c r="W27" s="21" t="s">
        <v>142</v>
      </c>
      <c r="X27" s="20" t="s">
        <v>142</v>
      </c>
      <c r="Y27" s="21" t="s">
        <v>143</v>
      </c>
      <c r="Z27" s="21" t="s">
        <v>143</v>
      </c>
      <c r="AA27" s="23" t="s">
        <v>142</v>
      </c>
      <c r="AB27" s="21" t="s">
        <v>143</v>
      </c>
      <c r="AC27" s="23" t="s">
        <v>142</v>
      </c>
      <c r="AD27" s="21" t="s">
        <v>143</v>
      </c>
      <c r="AE27" s="21" t="s">
        <v>143</v>
      </c>
      <c r="AF27" s="21" t="s">
        <v>143</v>
      </c>
      <c r="AG27" s="23" t="s">
        <v>142</v>
      </c>
      <c r="AH27" s="21" t="s">
        <v>143</v>
      </c>
      <c r="AI27" s="21" t="s">
        <v>143</v>
      </c>
      <c r="AJ27" s="21" t="s">
        <v>143</v>
      </c>
      <c r="AK27" s="21" t="s">
        <v>143</v>
      </c>
      <c r="AL27" s="21" t="s">
        <v>143</v>
      </c>
      <c r="AM27" s="21" t="s">
        <v>143</v>
      </c>
      <c r="AN27" s="21" t="s">
        <v>143</v>
      </c>
      <c r="AO27" s="29">
        <v>665</v>
      </c>
      <c r="AP27" s="28">
        <f t="shared" si="2"/>
        <v>760</v>
      </c>
      <c r="AQ27" s="21" t="s">
        <v>143</v>
      </c>
      <c r="AR27" s="21" t="s">
        <v>143</v>
      </c>
      <c r="AS27" s="22" t="s">
        <v>144</v>
      </c>
      <c r="AT27" s="23" t="s">
        <v>142</v>
      </c>
      <c r="AU27" s="21" t="s">
        <v>143</v>
      </c>
      <c r="AV27" s="28">
        <v>160</v>
      </c>
      <c r="AW27" s="28">
        <v>215</v>
      </c>
      <c r="AX27" s="21" t="s">
        <v>142</v>
      </c>
      <c r="AY27" s="28">
        <v>50</v>
      </c>
      <c r="AZ27" s="28">
        <f t="shared" si="4"/>
        <v>50</v>
      </c>
      <c r="BA27" s="21" t="s">
        <v>143</v>
      </c>
      <c r="BB27" s="23" t="s">
        <v>142</v>
      </c>
      <c r="BC27" s="28">
        <v>70</v>
      </c>
      <c r="BD27" s="28">
        <f t="shared" si="5"/>
        <v>140</v>
      </c>
      <c r="BE27" s="21" t="s">
        <v>142</v>
      </c>
      <c r="BF27" s="21" t="s">
        <v>142</v>
      </c>
      <c r="BG27" s="21" t="s">
        <v>142</v>
      </c>
      <c r="BH27" s="21" t="s">
        <v>142</v>
      </c>
      <c r="BI27" s="21" t="s">
        <v>143</v>
      </c>
      <c r="BJ27" s="28">
        <v>140</v>
      </c>
      <c r="BK27" s="28">
        <f t="shared" si="9"/>
        <v>140</v>
      </c>
      <c r="BM27" s="44">
        <f t="shared" si="6"/>
        <v>1425</v>
      </c>
      <c r="BN27" s="14">
        <f t="shared" si="7"/>
        <v>1745</v>
      </c>
      <c r="BO27" s="48">
        <f t="shared" si="8"/>
        <v>0.81661891117478513</v>
      </c>
    </row>
    <row r="28" spans="1:67" x14ac:dyDescent="0.25">
      <c r="A28" t="s">
        <v>168</v>
      </c>
      <c r="B28" s="23" t="s">
        <v>143</v>
      </c>
      <c r="C28" s="21" t="s">
        <v>142</v>
      </c>
      <c r="D28" s="21" t="s">
        <v>142</v>
      </c>
      <c r="E28" s="21" t="s">
        <v>142</v>
      </c>
      <c r="F28" s="21" t="s">
        <v>142</v>
      </c>
      <c r="G28" s="21" t="s">
        <v>142</v>
      </c>
      <c r="H28" s="21" t="s">
        <v>142</v>
      </c>
      <c r="I28" s="23" t="s">
        <v>142</v>
      </c>
      <c r="J28" s="29">
        <v>70</v>
      </c>
      <c r="K28" s="28">
        <f t="shared" si="10"/>
        <v>95</v>
      </c>
      <c r="L28" s="21" t="s">
        <v>145</v>
      </c>
      <c r="M28" s="21" t="s">
        <v>143</v>
      </c>
      <c r="N28" s="23" t="s">
        <v>142</v>
      </c>
      <c r="O28" s="21" t="s">
        <v>143</v>
      </c>
      <c r="P28" s="28">
        <v>175</v>
      </c>
      <c r="Q28" s="28">
        <f t="shared" si="0"/>
        <v>210</v>
      </c>
      <c r="R28" s="21" t="s">
        <v>142</v>
      </c>
      <c r="S28" s="21" t="s">
        <v>142</v>
      </c>
      <c r="T28" s="21" t="s">
        <v>143</v>
      </c>
      <c r="U28" s="28">
        <v>135</v>
      </c>
      <c r="V28" s="28">
        <f t="shared" si="1"/>
        <v>135</v>
      </c>
      <c r="W28" s="21" t="s">
        <v>142</v>
      </c>
      <c r="X28" s="20" t="s">
        <v>142</v>
      </c>
      <c r="Y28" s="21" t="s">
        <v>143</v>
      </c>
      <c r="Z28" s="21" t="s">
        <v>143</v>
      </c>
      <c r="AA28" s="21" t="s">
        <v>143</v>
      </c>
      <c r="AB28" s="21" t="s">
        <v>143</v>
      </c>
      <c r="AC28" s="21" t="s">
        <v>145</v>
      </c>
      <c r="AD28" s="21" t="s">
        <v>143</v>
      </c>
      <c r="AE28" s="21" t="s">
        <v>143</v>
      </c>
      <c r="AF28" s="21" t="s">
        <v>143</v>
      </c>
      <c r="AG28" s="23" t="s">
        <v>142</v>
      </c>
      <c r="AH28" s="21" t="s">
        <v>143</v>
      </c>
      <c r="AI28" s="21" t="s">
        <v>143</v>
      </c>
      <c r="AJ28" s="21" t="s">
        <v>143</v>
      </c>
      <c r="AK28" s="21" t="s">
        <v>143</v>
      </c>
      <c r="AL28" s="23" t="s">
        <v>142</v>
      </c>
      <c r="AM28" s="21" t="s">
        <v>143</v>
      </c>
      <c r="AN28" s="21" t="s">
        <v>143</v>
      </c>
      <c r="AO28" s="29">
        <v>700</v>
      </c>
      <c r="AP28" s="28">
        <f t="shared" si="2"/>
        <v>760</v>
      </c>
      <c r="AQ28" s="21" t="s">
        <v>143</v>
      </c>
      <c r="AR28" s="21" t="s">
        <v>143</v>
      </c>
      <c r="AS28" s="21" t="s">
        <v>143</v>
      </c>
      <c r="AT28" s="23" t="s">
        <v>142</v>
      </c>
      <c r="AU28" s="21" t="s">
        <v>143</v>
      </c>
      <c r="AV28" s="28">
        <v>215</v>
      </c>
      <c r="AW28" s="28">
        <f t="shared" si="3"/>
        <v>270</v>
      </c>
      <c r="AX28" s="21" t="s">
        <v>142</v>
      </c>
      <c r="AY28" s="28">
        <v>50</v>
      </c>
      <c r="AZ28" s="28">
        <f t="shared" si="4"/>
        <v>50</v>
      </c>
      <c r="BA28" s="21" t="s">
        <v>143</v>
      </c>
      <c r="BB28" s="23" t="s">
        <v>142</v>
      </c>
      <c r="BC28" s="28">
        <v>70</v>
      </c>
      <c r="BD28" s="28">
        <f t="shared" si="5"/>
        <v>140</v>
      </c>
      <c r="BE28" s="21" t="s">
        <v>142</v>
      </c>
      <c r="BF28" s="21" t="s">
        <v>142</v>
      </c>
      <c r="BG28" s="21" t="s">
        <v>142</v>
      </c>
      <c r="BH28" s="21" t="s">
        <v>142</v>
      </c>
      <c r="BI28" s="21" t="s">
        <v>143</v>
      </c>
      <c r="BJ28" s="28">
        <v>140</v>
      </c>
      <c r="BK28" s="28">
        <f t="shared" si="9"/>
        <v>140</v>
      </c>
      <c r="BM28" s="44">
        <f t="shared" si="6"/>
        <v>1555</v>
      </c>
      <c r="BN28" s="14">
        <f t="shared" si="7"/>
        <v>1800</v>
      </c>
      <c r="BO28" s="48">
        <f t="shared" si="8"/>
        <v>0.86388888888888893</v>
      </c>
    </row>
    <row r="29" spans="1:67" x14ac:dyDescent="0.25">
      <c r="A29" t="s">
        <v>169</v>
      </c>
      <c r="B29" s="23" t="s">
        <v>143</v>
      </c>
      <c r="C29" s="21" t="s">
        <v>142</v>
      </c>
      <c r="D29" s="21" t="s">
        <v>142</v>
      </c>
      <c r="E29" s="21" t="s">
        <v>142</v>
      </c>
      <c r="F29" s="21" t="s">
        <v>142</v>
      </c>
      <c r="G29" s="21" t="s">
        <v>142</v>
      </c>
      <c r="H29" s="21" t="s">
        <v>142</v>
      </c>
      <c r="I29" s="21" t="s">
        <v>143</v>
      </c>
      <c r="J29" s="29">
        <v>80</v>
      </c>
      <c r="K29" s="28">
        <f t="shared" si="10"/>
        <v>95</v>
      </c>
      <c r="L29" s="21" t="s">
        <v>143</v>
      </c>
      <c r="M29" s="21" t="s">
        <v>143</v>
      </c>
      <c r="N29" s="21" t="s">
        <v>143</v>
      </c>
      <c r="O29" s="21" t="s">
        <v>143</v>
      </c>
      <c r="P29" s="28">
        <v>210</v>
      </c>
      <c r="Q29" s="28">
        <f t="shared" si="0"/>
        <v>210</v>
      </c>
      <c r="R29" s="21" t="s">
        <v>142</v>
      </c>
      <c r="S29" s="21" t="s">
        <v>142</v>
      </c>
      <c r="T29" s="21" t="s">
        <v>143</v>
      </c>
      <c r="U29" s="28">
        <v>135</v>
      </c>
      <c r="V29" s="28">
        <f t="shared" si="1"/>
        <v>135</v>
      </c>
      <c r="W29" s="21" t="s">
        <v>142</v>
      </c>
      <c r="X29" s="20" t="s">
        <v>142</v>
      </c>
      <c r="Y29" s="21" t="s">
        <v>143</v>
      </c>
      <c r="Z29" s="21" t="s">
        <v>143</v>
      </c>
      <c r="AA29" s="21" t="s">
        <v>143</v>
      </c>
      <c r="AB29" s="21" t="s">
        <v>143</v>
      </c>
      <c r="AC29" s="21" t="s">
        <v>143</v>
      </c>
      <c r="AD29" s="21" t="s">
        <v>143</v>
      </c>
      <c r="AE29" s="21" t="s">
        <v>143</v>
      </c>
      <c r="AF29" s="21" t="s">
        <v>143</v>
      </c>
      <c r="AG29" s="23" t="s">
        <v>142</v>
      </c>
      <c r="AH29" s="21" t="s">
        <v>143</v>
      </c>
      <c r="AI29" s="21" t="s">
        <v>143</v>
      </c>
      <c r="AJ29" s="21" t="s">
        <v>143</v>
      </c>
      <c r="AK29" s="21" t="s">
        <v>143</v>
      </c>
      <c r="AL29" s="21" t="s">
        <v>143</v>
      </c>
      <c r="AM29" s="21" t="s">
        <v>143</v>
      </c>
      <c r="AN29" s="21" t="s">
        <v>143</v>
      </c>
      <c r="AO29" s="29">
        <v>725</v>
      </c>
      <c r="AP29" s="28">
        <f t="shared" si="2"/>
        <v>760</v>
      </c>
      <c r="AQ29" s="21" t="s">
        <v>143</v>
      </c>
      <c r="AR29" s="21" t="s">
        <v>143</v>
      </c>
      <c r="AS29" s="21" t="s">
        <v>143</v>
      </c>
      <c r="AT29" s="23" t="s">
        <v>142</v>
      </c>
      <c r="AU29" s="21" t="s">
        <v>143</v>
      </c>
      <c r="AV29" s="28">
        <v>215</v>
      </c>
      <c r="AW29" s="28">
        <f t="shared" si="3"/>
        <v>270</v>
      </c>
      <c r="AX29" s="21" t="s">
        <v>142</v>
      </c>
      <c r="AY29" s="28">
        <v>50</v>
      </c>
      <c r="AZ29" s="28">
        <f t="shared" si="4"/>
        <v>50</v>
      </c>
      <c r="BA29" s="21" t="s">
        <v>143</v>
      </c>
      <c r="BB29" s="23" t="s">
        <v>142</v>
      </c>
      <c r="BC29" s="28">
        <v>70</v>
      </c>
      <c r="BD29" s="28">
        <f t="shared" si="5"/>
        <v>140</v>
      </c>
      <c r="BE29" s="21" t="s">
        <v>142</v>
      </c>
      <c r="BF29" s="21" t="s">
        <v>142</v>
      </c>
      <c r="BG29" s="21" t="s">
        <v>142</v>
      </c>
      <c r="BH29" s="21" t="s">
        <v>142</v>
      </c>
      <c r="BI29" s="21" t="s">
        <v>143</v>
      </c>
      <c r="BJ29" s="28">
        <v>140</v>
      </c>
      <c r="BK29" s="28">
        <f t="shared" si="9"/>
        <v>140</v>
      </c>
      <c r="BM29" s="44">
        <f t="shared" si="6"/>
        <v>1625</v>
      </c>
      <c r="BN29" s="14">
        <f t="shared" si="7"/>
        <v>1800</v>
      </c>
      <c r="BO29" s="48">
        <f t="shared" si="8"/>
        <v>0.90277777777777779</v>
      </c>
    </row>
    <row r="30" spans="1:67" x14ac:dyDescent="0.25">
      <c r="A30" t="s">
        <v>170</v>
      </c>
      <c r="B30" s="23" t="s">
        <v>143</v>
      </c>
      <c r="C30" s="21" t="s">
        <v>142</v>
      </c>
      <c r="D30" s="21" t="s">
        <v>142</v>
      </c>
      <c r="E30" s="21" t="s">
        <v>142</v>
      </c>
      <c r="F30" s="21" t="s">
        <v>142</v>
      </c>
      <c r="G30" s="21" t="s">
        <v>142</v>
      </c>
      <c r="H30" s="21" t="s">
        <v>142</v>
      </c>
      <c r="I30" s="21" t="s">
        <v>143</v>
      </c>
      <c r="J30" s="29">
        <v>80</v>
      </c>
      <c r="K30" s="28">
        <f t="shared" si="10"/>
        <v>95</v>
      </c>
      <c r="L30" s="23" t="s">
        <v>142</v>
      </c>
      <c r="M30" s="21" t="s">
        <v>143</v>
      </c>
      <c r="N30" s="21" t="s">
        <v>143</v>
      </c>
      <c r="O30" s="21" t="s">
        <v>143</v>
      </c>
      <c r="P30" s="28">
        <v>170</v>
      </c>
      <c r="Q30" s="28">
        <f t="shared" si="0"/>
        <v>210</v>
      </c>
      <c r="R30" s="21" t="s">
        <v>142</v>
      </c>
      <c r="S30" s="23" t="s">
        <v>143</v>
      </c>
      <c r="T30" s="21" t="s">
        <v>143</v>
      </c>
      <c r="U30" s="28">
        <v>110</v>
      </c>
      <c r="V30" s="28">
        <f t="shared" si="1"/>
        <v>135</v>
      </c>
      <c r="W30" s="21" t="s">
        <v>142</v>
      </c>
      <c r="X30" s="20" t="s">
        <v>142</v>
      </c>
      <c r="Y30" s="21" t="s">
        <v>143</v>
      </c>
      <c r="Z30" s="21" t="s">
        <v>143</v>
      </c>
      <c r="AA30" s="21" t="s">
        <v>143</v>
      </c>
      <c r="AB30" s="21" t="s">
        <v>143</v>
      </c>
      <c r="AC30" s="21" t="s">
        <v>143</v>
      </c>
      <c r="AD30" s="21" t="s">
        <v>143</v>
      </c>
      <c r="AE30" s="21" t="s">
        <v>143</v>
      </c>
      <c r="AF30" s="21" t="s">
        <v>143</v>
      </c>
      <c r="AG30" s="23" t="s">
        <v>142</v>
      </c>
      <c r="AH30" s="21" t="s">
        <v>143</v>
      </c>
      <c r="AI30" s="21" t="s">
        <v>143</v>
      </c>
      <c r="AJ30" s="21" t="s">
        <v>143</v>
      </c>
      <c r="AK30" s="21" t="s">
        <v>143</v>
      </c>
      <c r="AL30" s="21" t="s">
        <v>143</v>
      </c>
      <c r="AM30" s="21" t="s">
        <v>143</v>
      </c>
      <c r="AN30" s="21" t="s">
        <v>143</v>
      </c>
      <c r="AO30" s="29">
        <v>725</v>
      </c>
      <c r="AP30" s="28">
        <f t="shared" si="2"/>
        <v>760</v>
      </c>
      <c r="AQ30" s="21" t="s">
        <v>143</v>
      </c>
      <c r="AR30" s="21" t="s">
        <v>143</v>
      </c>
      <c r="AS30" s="21" t="s">
        <v>143</v>
      </c>
      <c r="AT30" s="23" t="s">
        <v>142</v>
      </c>
      <c r="AU30" s="21" t="s">
        <v>143</v>
      </c>
      <c r="AV30" s="28">
        <v>215</v>
      </c>
      <c r="AW30" s="28">
        <f t="shared" si="3"/>
        <v>270</v>
      </c>
      <c r="AX30" s="21" t="s">
        <v>142</v>
      </c>
      <c r="AY30" s="28">
        <v>50</v>
      </c>
      <c r="AZ30" s="28">
        <f t="shared" si="4"/>
        <v>50</v>
      </c>
      <c r="BA30" s="21" t="s">
        <v>143</v>
      </c>
      <c r="BB30" s="23" t="s">
        <v>142</v>
      </c>
      <c r="BC30" s="28">
        <v>70</v>
      </c>
      <c r="BD30" s="28">
        <f t="shared" si="5"/>
        <v>140</v>
      </c>
      <c r="BE30" s="21" t="s">
        <v>142</v>
      </c>
      <c r="BF30" s="21" t="s">
        <v>142</v>
      </c>
      <c r="BG30" s="23" t="s">
        <v>143</v>
      </c>
      <c r="BH30" s="21" t="s">
        <v>142</v>
      </c>
      <c r="BI30" s="21" t="s">
        <v>143</v>
      </c>
      <c r="BJ30" s="28">
        <v>125</v>
      </c>
      <c r="BK30" s="28">
        <f t="shared" si="9"/>
        <v>140</v>
      </c>
      <c r="BM30" s="44">
        <f t="shared" si="6"/>
        <v>1545</v>
      </c>
      <c r="BN30" s="14">
        <f t="shared" si="7"/>
        <v>1800</v>
      </c>
      <c r="BO30" s="48">
        <f t="shared" si="8"/>
        <v>0.85833333333333328</v>
      </c>
    </row>
    <row r="31" spans="1:67" x14ac:dyDescent="0.25">
      <c r="A31" t="s">
        <v>171</v>
      </c>
      <c r="B31" s="21" t="s">
        <v>142</v>
      </c>
      <c r="C31" s="21" t="s">
        <v>142</v>
      </c>
      <c r="D31" s="21" t="s">
        <v>142</v>
      </c>
      <c r="E31" s="21" t="s">
        <v>142</v>
      </c>
      <c r="F31" s="21" t="s">
        <v>142</v>
      </c>
      <c r="G31" s="21" t="s">
        <v>142</v>
      </c>
      <c r="H31" s="21" t="s">
        <v>142</v>
      </c>
      <c r="I31" s="23" t="s">
        <v>142</v>
      </c>
      <c r="J31" s="29">
        <v>85</v>
      </c>
      <c r="K31" s="28">
        <f t="shared" si="10"/>
        <v>95</v>
      </c>
      <c r="L31" s="23" t="s">
        <v>142</v>
      </c>
      <c r="M31" s="23" t="s">
        <v>142</v>
      </c>
      <c r="N31" s="23" t="s">
        <v>142</v>
      </c>
      <c r="O31" s="23" t="s">
        <v>142</v>
      </c>
      <c r="P31" s="28">
        <v>0</v>
      </c>
      <c r="Q31" s="28">
        <f t="shared" si="0"/>
        <v>210</v>
      </c>
      <c r="R31" s="21" t="s">
        <v>142</v>
      </c>
      <c r="S31" s="21" t="s">
        <v>142</v>
      </c>
      <c r="T31" s="23" t="s">
        <v>142</v>
      </c>
      <c r="U31" s="28">
        <v>45</v>
      </c>
      <c r="V31" s="28">
        <f t="shared" si="1"/>
        <v>135</v>
      </c>
      <c r="W31" s="21" t="s">
        <v>142</v>
      </c>
      <c r="X31" s="20" t="s">
        <v>142</v>
      </c>
      <c r="Y31" s="23" t="s">
        <v>142</v>
      </c>
      <c r="Z31" s="23" t="s">
        <v>142</v>
      </c>
      <c r="AA31" s="23" t="s">
        <v>142</v>
      </c>
      <c r="AB31" s="23" t="s">
        <v>142</v>
      </c>
      <c r="AC31" s="23" t="s">
        <v>142</v>
      </c>
      <c r="AD31" s="23" t="s">
        <v>142</v>
      </c>
      <c r="AE31" s="23" t="s">
        <v>142</v>
      </c>
      <c r="AF31" s="23" t="s">
        <v>142</v>
      </c>
      <c r="AG31" s="21" t="s">
        <v>143</v>
      </c>
      <c r="AH31" s="23" t="s">
        <v>142</v>
      </c>
      <c r="AI31" s="23" t="s">
        <v>142</v>
      </c>
      <c r="AJ31" s="23" t="s">
        <v>142</v>
      </c>
      <c r="AK31" s="23" t="s">
        <v>142</v>
      </c>
      <c r="AL31" s="23" t="s">
        <v>142</v>
      </c>
      <c r="AM31" s="23" t="s">
        <v>142</v>
      </c>
      <c r="AN31" s="23" t="s">
        <v>142</v>
      </c>
      <c r="AO31" s="29">
        <v>55</v>
      </c>
      <c r="AP31" s="28">
        <f t="shared" si="2"/>
        <v>760</v>
      </c>
      <c r="AQ31" s="23" t="s">
        <v>142</v>
      </c>
      <c r="AR31" s="23" t="s">
        <v>142</v>
      </c>
      <c r="AS31" s="23" t="s">
        <v>142</v>
      </c>
      <c r="AT31" s="23" t="s">
        <v>142</v>
      </c>
      <c r="AU31" s="23" t="s">
        <v>142</v>
      </c>
      <c r="AV31" s="28">
        <v>0</v>
      </c>
      <c r="AW31" s="28">
        <f t="shared" si="3"/>
        <v>270</v>
      </c>
      <c r="AX31" s="21" t="s">
        <v>142</v>
      </c>
      <c r="AY31" s="28">
        <v>50</v>
      </c>
      <c r="AZ31" s="28">
        <f t="shared" si="4"/>
        <v>50</v>
      </c>
      <c r="BA31" s="23" t="s">
        <v>142</v>
      </c>
      <c r="BB31" s="23" t="s">
        <v>142</v>
      </c>
      <c r="BC31" s="28">
        <v>0</v>
      </c>
      <c r="BD31" s="28">
        <f t="shared" si="5"/>
        <v>140</v>
      </c>
      <c r="BE31" s="21" t="s">
        <v>142</v>
      </c>
      <c r="BF31" s="21" t="s">
        <v>142</v>
      </c>
      <c r="BG31" s="21" t="s">
        <v>142</v>
      </c>
      <c r="BH31" s="21" t="s">
        <v>142</v>
      </c>
      <c r="BI31" s="26" t="s">
        <v>142</v>
      </c>
      <c r="BJ31" s="28">
        <v>60</v>
      </c>
      <c r="BK31" s="28">
        <f t="shared" si="9"/>
        <v>140</v>
      </c>
      <c r="BM31" s="44">
        <f t="shared" si="6"/>
        <v>295</v>
      </c>
      <c r="BN31" s="14">
        <f t="shared" si="7"/>
        <v>1800</v>
      </c>
      <c r="BO31" s="48">
        <f t="shared" si="8"/>
        <v>0.16388888888888889</v>
      </c>
    </row>
    <row r="32" spans="1:67" x14ac:dyDescent="0.25">
      <c r="A32" t="s">
        <v>172</v>
      </c>
      <c r="B32" s="21" t="s">
        <v>142</v>
      </c>
      <c r="C32" s="21" t="s">
        <v>142</v>
      </c>
      <c r="D32" s="21" t="s">
        <v>142</v>
      </c>
      <c r="E32" s="21" t="s">
        <v>142</v>
      </c>
      <c r="F32" s="21" t="s">
        <v>142</v>
      </c>
      <c r="G32" s="21" t="s">
        <v>142</v>
      </c>
      <c r="H32" s="21" t="s">
        <v>142</v>
      </c>
      <c r="I32" s="23" t="s">
        <v>142</v>
      </c>
      <c r="J32" s="29">
        <v>85</v>
      </c>
      <c r="K32" s="28">
        <f t="shared" si="10"/>
        <v>95</v>
      </c>
      <c r="L32" s="23" t="s">
        <v>142</v>
      </c>
      <c r="M32" s="23" t="s">
        <v>142</v>
      </c>
      <c r="N32" s="23" t="s">
        <v>142</v>
      </c>
      <c r="O32" s="23" t="s">
        <v>142</v>
      </c>
      <c r="P32" s="28">
        <v>0</v>
      </c>
      <c r="Q32" s="28">
        <f t="shared" si="0"/>
        <v>210</v>
      </c>
      <c r="R32" s="21" t="s">
        <v>142</v>
      </c>
      <c r="S32" s="21" t="s">
        <v>142</v>
      </c>
      <c r="T32" s="23" t="s">
        <v>142</v>
      </c>
      <c r="U32" s="28">
        <v>45</v>
      </c>
      <c r="V32" s="28">
        <f t="shared" si="1"/>
        <v>135</v>
      </c>
      <c r="W32" s="21" t="s">
        <v>142</v>
      </c>
      <c r="X32" s="20" t="s">
        <v>142</v>
      </c>
      <c r="Y32" s="23" t="s">
        <v>142</v>
      </c>
      <c r="Z32" s="23" t="s">
        <v>142</v>
      </c>
      <c r="AA32" s="23" t="s">
        <v>142</v>
      </c>
      <c r="AB32" s="23" t="s">
        <v>142</v>
      </c>
      <c r="AC32" s="23" t="s">
        <v>142</v>
      </c>
      <c r="AD32" s="23" t="s">
        <v>142</v>
      </c>
      <c r="AE32" s="23" t="s">
        <v>142</v>
      </c>
      <c r="AF32" s="23" t="s">
        <v>142</v>
      </c>
      <c r="AG32" s="21" t="s">
        <v>143</v>
      </c>
      <c r="AH32" s="23" t="s">
        <v>142</v>
      </c>
      <c r="AI32" s="23" t="s">
        <v>142</v>
      </c>
      <c r="AJ32" s="23" t="s">
        <v>142</v>
      </c>
      <c r="AK32" s="23" t="s">
        <v>142</v>
      </c>
      <c r="AL32" s="23" t="s">
        <v>142</v>
      </c>
      <c r="AM32" s="23" t="s">
        <v>142</v>
      </c>
      <c r="AN32" s="23" t="s">
        <v>142</v>
      </c>
      <c r="AO32" s="29">
        <v>55</v>
      </c>
      <c r="AP32" s="28">
        <f t="shared" si="2"/>
        <v>760</v>
      </c>
      <c r="AQ32" s="23" t="s">
        <v>142</v>
      </c>
      <c r="AR32" s="23" t="s">
        <v>142</v>
      </c>
      <c r="AS32" s="23" t="s">
        <v>142</v>
      </c>
      <c r="AT32" s="23" t="s">
        <v>142</v>
      </c>
      <c r="AU32" s="23" t="s">
        <v>142</v>
      </c>
      <c r="AV32" s="28">
        <v>0</v>
      </c>
      <c r="AW32" s="28">
        <f t="shared" si="3"/>
        <v>270</v>
      </c>
      <c r="AX32" s="23" t="s">
        <v>143</v>
      </c>
      <c r="AY32" s="28">
        <v>0</v>
      </c>
      <c r="AZ32" s="28">
        <f t="shared" si="4"/>
        <v>50</v>
      </c>
      <c r="BA32" s="23" t="s">
        <v>142</v>
      </c>
      <c r="BB32" s="23" t="s">
        <v>142</v>
      </c>
      <c r="BC32" s="28">
        <v>0</v>
      </c>
      <c r="BD32" s="28">
        <f t="shared" si="5"/>
        <v>140</v>
      </c>
      <c r="BE32" s="21" t="s">
        <v>142</v>
      </c>
      <c r="BF32" s="21" t="s">
        <v>142</v>
      </c>
      <c r="BG32" s="21" t="s">
        <v>142</v>
      </c>
      <c r="BH32" s="21" t="s">
        <v>142</v>
      </c>
      <c r="BI32" s="26" t="s">
        <v>142</v>
      </c>
      <c r="BJ32" s="28">
        <v>60</v>
      </c>
      <c r="BK32" s="28">
        <f t="shared" si="9"/>
        <v>140</v>
      </c>
      <c r="BM32" s="44">
        <f t="shared" si="6"/>
        <v>245</v>
      </c>
      <c r="BN32" s="14">
        <f t="shared" si="7"/>
        <v>1800</v>
      </c>
      <c r="BO32" s="48">
        <f t="shared" si="8"/>
        <v>0.1361111111111111</v>
      </c>
    </row>
    <row r="33" spans="1:67" x14ac:dyDescent="0.25">
      <c r="A33" t="s">
        <v>173</v>
      </c>
      <c r="B33" s="21" t="s">
        <v>142</v>
      </c>
      <c r="C33" s="21" t="s">
        <v>142</v>
      </c>
      <c r="D33" s="21" t="s">
        <v>142</v>
      </c>
      <c r="E33" s="21" t="s">
        <v>142</v>
      </c>
      <c r="F33" s="21" t="s">
        <v>142</v>
      </c>
      <c r="G33" s="21" t="s">
        <v>142</v>
      </c>
      <c r="H33" s="21" t="s">
        <v>142</v>
      </c>
      <c r="I33" s="23" t="s">
        <v>142</v>
      </c>
      <c r="J33" s="29">
        <v>85</v>
      </c>
      <c r="K33" s="28">
        <f t="shared" si="10"/>
        <v>95</v>
      </c>
      <c r="L33" s="23" t="s">
        <v>142</v>
      </c>
      <c r="M33" s="23" t="s">
        <v>142</v>
      </c>
      <c r="N33" s="23" t="s">
        <v>142</v>
      </c>
      <c r="O33" s="23" t="s">
        <v>142</v>
      </c>
      <c r="P33" s="28">
        <v>0</v>
      </c>
      <c r="Q33" s="28">
        <f t="shared" si="0"/>
        <v>210</v>
      </c>
      <c r="R33" s="21" t="s">
        <v>142</v>
      </c>
      <c r="S33" s="21" t="s">
        <v>142</v>
      </c>
      <c r="T33" s="23" t="s">
        <v>142</v>
      </c>
      <c r="U33" s="28">
        <v>45</v>
      </c>
      <c r="V33" s="28">
        <f t="shared" si="1"/>
        <v>135</v>
      </c>
      <c r="W33" s="21" t="s">
        <v>142</v>
      </c>
      <c r="X33" s="20" t="s">
        <v>142</v>
      </c>
      <c r="Y33" s="23" t="s">
        <v>142</v>
      </c>
      <c r="Z33" s="23" t="s">
        <v>142</v>
      </c>
      <c r="AA33" s="23" t="s">
        <v>142</v>
      </c>
      <c r="AB33" s="23" t="s">
        <v>142</v>
      </c>
      <c r="AC33" s="23" t="s">
        <v>142</v>
      </c>
      <c r="AD33" s="23" t="s">
        <v>142</v>
      </c>
      <c r="AE33" s="23" t="s">
        <v>142</v>
      </c>
      <c r="AF33" s="23" t="s">
        <v>142</v>
      </c>
      <c r="AG33" s="21" t="s">
        <v>143</v>
      </c>
      <c r="AH33" s="23" t="s">
        <v>142</v>
      </c>
      <c r="AI33" s="23" t="s">
        <v>142</v>
      </c>
      <c r="AJ33" s="23" t="s">
        <v>142</v>
      </c>
      <c r="AK33" s="23" t="s">
        <v>142</v>
      </c>
      <c r="AL33" s="23" t="s">
        <v>142</v>
      </c>
      <c r="AM33" s="23" t="s">
        <v>142</v>
      </c>
      <c r="AN33" s="23" t="s">
        <v>142</v>
      </c>
      <c r="AO33" s="29">
        <v>55</v>
      </c>
      <c r="AP33" s="28">
        <f t="shared" si="2"/>
        <v>760</v>
      </c>
      <c r="AQ33" s="23" t="s">
        <v>142</v>
      </c>
      <c r="AR33" s="23" t="s">
        <v>142</v>
      </c>
      <c r="AS33" s="23" t="s">
        <v>142</v>
      </c>
      <c r="AT33" s="23" t="s">
        <v>142</v>
      </c>
      <c r="AU33" s="23" t="s">
        <v>142</v>
      </c>
      <c r="AV33" s="28">
        <v>0</v>
      </c>
      <c r="AW33" s="28">
        <f t="shared" si="3"/>
        <v>270</v>
      </c>
      <c r="AX33" s="21" t="s">
        <v>142</v>
      </c>
      <c r="AY33" s="28">
        <v>50</v>
      </c>
      <c r="AZ33" s="28">
        <f t="shared" si="4"/>
        <v>50</v>
      </c>
      <c r="BA33" s="23" t="s">
        <v>142</v>
      </c>
      <c r="BB33" s="23" t="s">
        <v>142</v>
      </c>
      <c r="BC33" s="28">
        <v>0</v>
      </c>
      <c r="BD33" s="28">
        <f t="shared" si="5"/>
        <v>140</v>
      </c>
      <c r="BE33" s="21" t="s">
        <v>142</v>
      </c>
      <c r="BF33" s="21" t="s">
        <v>142</v>
      </c>
      <c r="BG33" s="21" t="s">
        <v>142</v>
      </c>
      <c r="BH33" s="21" t="s">
        <v>142</v>
      </c>
      <c r="BI33" s="26" t="s">
        <v>142</v>
      </c>
      <c r="BJ33" s="28">
        <v>60</v>
      </c>
      <c r="BK33" s="28">
        <f t="shared" si="9"/>
        <v>140</v>
      </c>
      <c r="BM33" s="44">
        <f t="shared" si="6"/>
        <v>295</v>
      </c>
      <c r="BN33" s="14">
        <f t="shared" si="7"/>
        <v>1800</v>
      </c>
      <c r="BO33" s="48">
        <f t="shared" si="8"/>
        <v>0.16388888888888889</v>
      </c>
    </row>
    <row r="34" spans="1:67" x14ac:dyDescent="0.25">
      <c r="A34" t="s">
        <v>174</v>
      </c>
      <c r="B34" s="21" t="s">
        <v>142</v>
      </c>
      <c r="C34" s="21" t="s">
        <v>142</v>
      </c>
      <c r="D34" s="21" t="s">
        <v>142</v>
      </c>
      <c r="E34" s="21" t="s">
        <v>142</v>
      </c>
      <c r="F34" s="21" t="s">
        <v>142</v>
      </c>
      <c r="G34" s="21" t="s">
        <v>142</v>
      </c>
      <c r="H34" s="21" t="s">
        <v>142</v>
      </c>
      <c r="I34" s="23" t="s">
        <v>142</v>
      </c>
      <c r="J34" s="29">
        <v>85</v>
      </c>
      <c r="K34" s="28">
        <f t="shared" si="10"/>
        <v>95</v>
      </c>
      <c r="L34" s="21" t="s">
        <v>143</v>
      </c>
      <c r="M34" s="23" t="s">
        <v>142</v>
      </c>
      <c r="N34" s="23" t="s">
        <v>142</v>
      </c>
      <c r="O34" s="23" t="s">
        <v>142</v>
      </c>
      <c r="P34" s="28">
        <v>40</v>
      </c>
      <c r="Q34" s="28">
        <f t="shared" si="0"/>
        <v>210</v>
      </c>
      <c r="R34" s="21" t="s">
        <v>142</v>
      </c>
      <c r="S34" s="21" t="s">
        <v>142</v>
      </c>
      <c r="T34" s="23" t="s">
        <v>142</v>
      </c>
      <c r="U34" s="28">
        <v>45</v>
      </c>
      <c r="V34" s="28">
        <f t="shared" si="1"/>
        <v>135</v>
      </c>
      <c r="W34" s="21" t="s">
        <v>142</v>
      </c>
      <c r="X34" s="20" t="s">
        <v>142</v>
      </c>
      <c r="Y34" s="23" t="s">
        <v>142</v>
      </c>
      <c r="Z34" s="23" t="s">
        <v>142</v>
      </c>
      <c r="AA34" s="23" t="s">
        <v>142</v>
      </c>
      <c r="AB34" s="23" t="s">
        <v>142</v>
      </c>
      <c r="AC34" s="23" t="s">
        <v>142</v>
      </c>
      <c r="AD34" s="23" t="s">
        <v>142</v>
      </c>
      <c r="AE34" s="23" t="s">
        <v>142</v>
      </c>
      <c r="AF34" s="23" t="s">
        <v>142</v>
      </c>
      <c r="AG34" s="23" t="s">
        <v>142</v>
      </c>
      <c r="AH34" s="23" t="s">
        <v>142</v>
      </c>
      <c r="AI34" s="23" t="s">
        <v>142</v>
      </c>
      <c r="AJ34" s="23" t="s">
        <v>142</v>
      </c>
      <c r="AK34" s="23" t="s">
        <v>142</v>
      </c>
      <c r="AL34" s="23" t="s">
        <v>142</v>
      </c>
      <c r="AM34" s="23" t="s">
        <v>142</v>
      </c>
      <c r="AN34" s="23" t="s">
        <v>142</v>
      </c>
      <c r="AO34" s="29">
        <v>20</v>
      </c>
      <c r="AP34" s="28">
        <f t="shared" si="2"/>
        <v>760</v>
      </c>
      <c r="AQ34" s="23" t="s">
        <v>142</v>
      </c>
      <c r="AR34" s="23" t="s">
        <v>142</v>
      </c>
      <c r="AS34" s="23" t="s">
        <v>142</v>
      </c>
      <c r="AT34" s="23" t="s">
        <v>142</v>
      </c>
      <c r="AU34" s="23" t="s">
        <v>142</v>
      </c>
      <c r="AV34" s="28">
        <v>0</v>
      </c>
      <c r="AW34" s="28">
        <f t="shared" si="3"/>
        <v>270</v>
      </c>
      <c r="AX34" s="23" t="s">
        <v>143</v>
      </c>
      <c r="AY34" s="28">
        <v>0</v>
      </c>
      <c r="AZ34" s="28">
        <f t="shared" si="4"/>
        <v>50</v>
      </c>
      <c r="BA34" s="23" t="s">
        <v>142</v>
      </c>
      <c r="BB34" s="23" t="s">
        <v>142</v>
      </c>
      <c r="BC34" s="28">
        <v>0</v>
      </c>
      <c r="BD34" s="28">
        <f t="shared" si="5"/>
        <v>140</v>
      </c>
      <c r="BE34" s="21" t="s">
        <v>142</v>
      </c>
      <c r="BF34" s="21" t="s">
        <v>142</v>
      </c>
      <c r="BG34" s="21" t="s">
        <v>142</v>
      </c>
      <c r="BH34" s="21" t="s">
        <v>142</v>
      </c>
      <c r="BI34" s="26" t="s">
        <v>142</v>
      </c>
      <c r="BJ34" s="28">
        <v>60</v>
      </c>
      <c r="BK34" s="28">
        <f t="shared" si="9"/>
        <v>140</v>
      </c>
      <c r="BM34" s="44">
        <f t="shared" si="6"/>
        <v>250</v>
      </c>
      <c r="BN34" s="14">
        <f t="shared" si="7"/>
        <v>1800</v>
      </c>
      <c r="BO34" s="48">
        <f t="shared" si="8"/>
        <v>0.1388888888888889</v>
      </c>
    </row>
    <row r="35" spans="1:67" x14ac:dyDescent="0.25">
      <c r="A35" t="s">
        <v>175</v>
      </c>
      <c r="B35" s="21" t="s">
        <v>142</v>
      </c>
      <c r="C35" s="21" t="s">
        <v>142</v>
      </c>
      <c r="D35" s="21" t="s">
        <v>142</v>
      </c>
      <c r="E35" s="21" t="s">
        <v>142</v>
      </c>
      <c r="F35" s="21" t="s">
        <v>142</v>
      </c>
      <c r="G35" s="21" t="s">
        <v>142</v>
      </c>
      <c r="H35" s="21" t="s">
        <v>142</v>
      </c>
      <c r="I35" s="23" t="s">
        <v>142</v>
      </c>
      <c r="J35" s="29">
        <v>85</v>
      </c>
      <c r="K35" s="28">
        <f t="shared" si="10"/>
        <v>95</v>
      </c>
      <c r="L35" s="23" t="s">
        <v>142</v>
      </c>
      <c r="M35" s="23" t="s">
        <v>142</v>
      </c>
      <c r="N35" s="23" t="s">
        <v>142</v>
      </c>
      <c r="O35" s="23" t="s">
        <v>142</v>
      </c>
      <c r="P35" s="28">
        <v>0</v>
      </c>
      <c r="Q35" s="28">
        <f t="shared" si="0"/>
        <v>210</v>
      </c>
      <c r="R35" s="21" t="s">
        <v>142</v>
      </c>
      <c r="S35" s="21" t="s">
        <v>142</v>
      </c>
      <c r="T35" s="22" t="s">
        <v>144</v>
      </c>
      <c r="U35" s="28">
        <v>45</v>
      </c>
      <c r="V35" s="22">
        <v>45</v>
      </c>
      <c r="W35" s="21" t="s">
        <v>142</v>
      </c>
      <c r="X35" s="20" t="s">
        <v>142</v>
      </c>
      <c r="Y35" s="23" t="s">
        <v>142</v>
      </c>
      <c r="Z35" s="23" t="s">
        <v>142</v>
      </c>
      <c r="AA35" s="23" t="s">
        <v>142</v>
      </c>
      <c r="AB35" s="23" t="s">
        <v>142</v>
      </c>
      <c r="AC35" s="23" t="s">
        <v>142</v>
      </c>
      <c r="AD35" s="22" t="s">
        <v>144</v>
      </c>
      <c r="AE35" s="22" t="s">
        <v>144</v>
      </c>
      <c r="AF35" s="23" t="s">
        <v>142</v>
      </c>
      <c r="AG35" s="21" t="s">
        <v>143</v>
      </c>
      <c r="AH35" s="23" t="s">
        <v>142</v>
      </c>
      <c r="AI35" s="22" t="s">
        <v>144</v>
      </c>
      <c r="AJ35" s="23" t="s">
        <v>142</v>
      </c>
      <c r="AK35" s="23" t="s">
        <v>142</v>
      </c>
      <c r="AL35" s="23" t="s">
        <v>142</v>
      </c>
      <c r="AM35" s="23" t="s">
        <v>142</v>
      </c>
      <c r="AN35" s="23" t="s">
        <v>142</v>
      </c>
      <c r="AO35" s="29">
        <v>55</v>
      </c>
      <c r="AP35" s="22">
        <v>605</v>
      </c>
      <c r="AQ35" s="22" t="s">
        <v>144</v>
      </c>
      <c r="AR35" s="23" t="s">
        <v>142</v>
      </c>
      <c r="AS35" s="22" t="s">
        <v>144</v>
      </c>
      <c r="AT35" s="23" t="s">
        <v>142</v>
      </c>
      <c r="AU35" s="23" t="s">
        <v>142</v>
      </c>
      <c r="AV35" s="28">
        <v>0</v>
      </c>
      <c r="AW35" s="22">
        <v>160</v>
      </c>
      <c r="AX35" s="23" t="s">
        <v>143</v>
      </c>
      <c r="AY35" s="28">
        <v>0</v>
      </c>
      <c r="AZ35" s="28">
        <f t="shared" si="4"/>
        <v>50</v>
      </c>
      <c r="BA35" s="23" t="s">
        <v>142</v>
      </c>
      <c r="BB35" s="23" t="s">
        <v>142</v>
      </c>
      <c r="BC35" s="28">
        <v>0</v>
      </c>
      <c r="BD35" s="28">
        <f t="shared" si="5"/>
        <v>140</v>
      </c>
      <c r="BE35" s="21" t="s">
        <v>142</v>
      </c>
      <c r="BF35" s="21" t="s">
        <v>142</v>
      </c>
      <c r="BG35" s="22" t="s">
        <v>144</v>
      </c>
      <c r="BH35" s="21" t="s">
        <v>142</v>
      </c>
      <c r="BI35" s="26" t="s">
        <v>142</v>
      </c>
      <c r="BJ35" s="28">
        <v>45</v>
      </c>
      <c r="BK35" s="24">
        <v>125</v>
      </c>
      <c r="BM35" s="44">
        <f t="shared" si="6"/>
        <v>230</v>
      </c>
      <c r="BN35" s="14">
        <f t="shared" si="7"/>
        <v>1430</v>
      </c>
      <c r="BO35" s="48">
        <f t="shared" si="8"/>
        <v>0.16083916083916083</v>
      </c>
    </row>
    <row r="36" spans="1:67" x14ac:dyDescent="0.25">
      <c r="A36" t="s">
        <v>176</v>
      </c>
      <c r="B36" s="23" t="s">
        <v>143</v>
      </c>
      <c r="C36" s="21" t="s">
        <v>142</v>
      </c>
      <c r="D36" s="21" t="s">
        <v>142</v>
      </c>
      <c r="E36" s="21" t="s">
        <v>142</v>
      </c>
      <c r="F36" s="21" t="s">
        <v>142</v>
      </c>
      <c r="G36" s="21" t="s">
        <v>142</v>
      </c>
      <c r="H36" s="21" t="s">
        <v>142</v>
      </c>
      <c r="I36" s="23" t="s">
        <v>142</v>
      </c>
      <c r="J36" s="29">
        <v>70</v>
      </c>
      <c r="K36" s="28">
        <f t="shared" si="10"/>
        <v>95</v>
      </c>
      <c r="L36" s="23" t="s">
        <v>142</v>
      </c>
      <c r="M36" s="21" t="s">
        <v>143</v>
      </c>
      <c r="N36" s="23" t="s">
        <v>142</v>
      </c>
      <c r="O36" s="21" t="s">
        <v>143</v>
      </c>
      <c r="P36" s="28">
        <v>135</v>
      </c>
      <c r="Q36" s="28">
        <f t="shared" si="0"/>
        <v>210</v>
      </c>
      <c r="R36" s="21" t="s">
        <v>142</v>
      </c>
      <c r="S36" s="23" t="s">
        <v>143</v>
      </c>
      <c r="T36" s="21" t="s">
        <v>143</v>
      </c>
      <c r="U36" s="28">
        <v>110</v>
      </c>
      <c r="V36" s="28">
        <f t="shared" si="1"/>
        <v>135</v>
      </c>
      <c r="W36" s="21" t="s">
        <v>142</v>
      </c>
      <c r="X36" s="20" t="s">
        <v>142</v>
      </c>
      <c r="Y36" s="21" t="s">
        <v>143</v>
      </c>
      <c r="Z36" s="21" t="s">
        <v>143</v>
      </c>
      <c r="AA36" s="21" t="s">
        <v>143</v>
      </c>
      <c r="AB36" s="21" t="s">
        <v>143</v>
      </c>
      <c r="AC36" s="23" t="s">
        <v>142</v>
      </c>
      <c r="AD36" s="21" t="s">
        <v>143</v>
      </c>
      <c r="AE36" s="21" t="s">
        <v>143</v>
      </c>
      <c r="AF36" s="21" t="s">
        <v>143</v>
      </c>
      <c r="AG36" s="23" t="s">
        <v>142</v>
      </c>
      <c r="AH36" s="23" t="s">
        <v>142</v>
      </c>
      <c r="AI36" s="21" t="s">
        <v>143</v>
      </c>
      <c r="AJ36" s="21" t="s">
        <v>143</v>
      </c>
      <c r="AK36" s="21" t="s">
        <v>143</v>
      </c>
      <c r="AL36" s="21" t="s">
        <v>143</v>
      </c>
      <c r="AM36" s="23" t="s">
        <v>142</v>
      </c>
      <c r="AN36" s="21" t="s">
        <v>143</v>
      </c>
      <c r="AO36" s="29">
        <v>645</v>
      </c>
      <c r="AP36" s="28">
        <f t="shared" si="2"/>
        <v>760</v>
      </c>
      <c r="AQ36" s="21" t="s">
        <v>143</v>
      </c>
      <c r="AR36" s="21" t="s">
        <v>143</v>
      </c>
      <c r="AS36" s="21" t="s">
        <v>143</v>
      </c>
      <c r="AT36" s="23" t="s">
        <v>142</v>
      </c>
      <c r="AU36" s="21" t="s">
        <v>143</v>
      </c>
      <c r="AV36" s="28">
        <v>215</v>
      </c>
      <c r="AW36" s="28">
        <f t="shared" si="3"/>
        <v>270</v>
      </c>
      <c r="AX36" s="21" t="s">
        <v>142</v>
      </c>
      <c r="AY36" s="28">
        <v>50</v>
      </c>
      <c r="AZ36" s="28">
        <f t="shared" si="4"/>
        <v>50</v>
      </c>
      <c r="BA36" s="23" t="s">
        <v>142</v>
      </c>
      <c r="BB36" s="23" t="s">
        <v>142</v>
      </c>
      <c r="BC36" s="28">
        <v>0</v>
      </c>
      <c r="BD36" s="28">
        <f t="shared" si="5"/>
        <v>140</v>
      </c>
      <c r="BE36" s="21" t="s">
        <v>142</v>
      </c>
      <c r="BF36" s="21" t="s">
        <v>142</v>
      </c>
      <c r="BG36" s="21" t="s">
        <v>142</v>
      </c>
      <c r="BH36" s="21" t="s">
        <v>142</v>
      </c>
      <c r="BI36" s="21" t="s">
        <v>143</v>
      </c>
      <c r="BJ36" s="28">
        <v>140</v>
      </c>
      <c r="BK36" s="28">
        <f t="shared" si="9"/>
        <v>140</v>
      </c>
      <c r="BM36" s="44">
        <f t="shared" si="6"/>
        <v>1365</v>
      </c>
      <c r="BN36" s="14">
        <f t="shared" si="7"/>
        <v>1800</v>
      </c>
      <c r="BO36" s="48">
        <f t="shared" si="8"/>
        <v>0.7583333333333333</v>
      </c>
    </row>
    <row r="37" spans="1:67" x14ac:dyDescent="0.25">
      <c r="A37" t="s">
        <v>177</v>
      </c>
      <c r="B37" s="21" t="s">
        <v>142</v>
      </c>
      <c r="C37" s="21" t="s">
        <v>142</v>
      </c>
      <c r="D37" s="21" t="s">
        <v>142</v>
      </c>
      <c r="E37" s="21" t="s">
        <v>142</v>
      </c>
      <c r="F37" s="21" t="s">
        <v>142</v>
      </c>
      <c r="G37" s="21" t="s">
        <v>142</v>
      </c>
      <c r="H37" s="21" t="s">
        <v>142</v>
      </c>
      <c r="I37" s="21" t="s">
        <v>143</v>
      </c>
      <c r="J37" s="29">
        <v>95</v>
      </c>
      <c r="K37" s="28">
        <f t="shared" si="10"/>
        <v>95</v>
      </c>
      <c r="L37" s="23" t="s">
        <v>142</v>
      </c>
      <c r="M37" s="21" t="s">
        <v>143</v>
      </c>
      <c r="N37" s="23" t="s">
        <v>142</v>
      </c>
      <c r="O37" s="21" t="s">
        <v>143</v>
      </c>
      <c r="P37" s="28">
        <v>135</v>
      </c>
      <c r="Q37" s="28">
        <f t="shared" si="0"/>
        <v>210</v>
      </c>
      <c r="R37" s="21" t="s">
        <v>142</v>
      </c>
      <c r="S37" s="21" t="s">
        <v>142</v>
      </c>
      <c r="T37" s="21" t="s">
        <v>143</v>
      </c>
      <c r="U37" s="28">
        <v>135</v>
      </c>
      <c r="V37" s="28">
        <f t="shared" si="1"/>
        <v>135</v>
      </c>
      <c r="W37" s="21" t="s">
        <v>142</v>
      </c>
      <c r="X37" s="20" t="s">
        <v>142</v>
      </c>
      <c r="Y37" s="21" t="s">
        <v>143</v>
      </c>
      <c r="Z37" s="21" t="s">
        <v>143</v>
      </c>
      <c r="AA37" s="21" t="s">
        <v>143</v>
      </c>
      <c r="AB37" s="21" t="s">
        <v>143</v>
      </c>
      <c r="AC37" s="22" t="s">
        <v>144</v>
      </c>
      <c r="AD37" s="21" t="s">
        <v>143</v>
      </c>
      <c r="AE37" s="21" t="s">
        <v>143</v>
      </c>
      <c r="AF37" s="21" t="s">
        <v>143</v>
      </c>
      <c r="AG37" s="23" t="s">
        <v>142</v>
      </c>
      <c r="AH37" s="21" t="s">
        <v>143</v>
      </c>
      <c r="AI37" s="21" t="s">
        <v>143</v>
      </c>
      <c r="AJ37" s="21" t="s">
        <v>143</v>
      </c>
      <c r="AK37" s="21" t="s">
        <v>143</v>
      </c>
      <c r="AL37" s="21" t="s">
        <v>143</v>
      </c>
      <c r="AM37" s="23" t="s">
        <v>142</v>
      </c>
      <c r="AN37" s="21" t="s">
        <v>143</v>
      </c>
      <c r="AO37" s="29">
        <v>685</v>
      </c>
      <c r="AP37" s="22">
        <v>735</v>
      </c>
      <c r="AQ37" s="21" t="s">
        <v>143</v>
      </c>
      <c r="AR37" s="21" t="s">
        <v>143</v>
      </c>
      <c r="AS37" s="21" t="s">
        <v>143</v>
      </c>
      <c r="AT37" s="23" t="s">
        <v>142</v>
      </c>
      <c r="AU37" s="21" t="s">
        <v>143</v>
      </c>
      <c r="AV37" s="28">
        <v>215</v>
      </c>
      <c r="AW37" s="28">
        <f t="shared" si="3"/>
        <v>270</v>
      </c>
      <c r="AX37" s="21" t="s">
        <v>142</v>
      </c>
      <c r="AY37" s="28">
        <v>50</v>
      </c>
      <c r="AZ37" s="28">
        <f t="shared" si="4"/>
        <v>50</v>
      </c>
      <c r="BA37" s="23" t="s">
        <v>142</v>
      </c>
      <c r="BB37" s="23" t="s">
        <v>142</v>
      </c>
      <c r="BC37" s="28">
        <v>0</v>
      </c>
      <c r="BD37" s="28">
        <f t="shared" si="5"/>
        <v>140</v>
      </c>
      <c r="BE37" s="21" t="s">
        <v>142</v>
      </c>
      <c r="BF37" s="21" t="s">
        <v>142</v>
      </c>
      <c r="BG37" s="21" t="s">
        <v>142</v>
      </c>
      <c r="BH37" s="21" t="s">
        <v>142</v>
      </c>
      <c r="BI37" s="21" t="s">
        <v>143</v>
      </c>
      <c r="BJ37" s="28">
        <v>140</v>
      </c>
      <c r="BK37" s="28">
        <f t="shared" si="9"/>
        <v>140</v>
      </c>
      <c r="BM37" s="44">
        <f t="shared" si="6"/>
        <v>1455</v>
      </c>
      <c r="BN37" s="14">
        <f t="shared" si="7"/>
        <v>1775</v>
      </c>
      <c r="BO37" s="48">
        <f t="shared" si="8"/>
        <v>0.81971830985915495</v>
      </c>
    </row>
    <row r="38" spans="1:67" x14ac:dyDescent="0.25">
      <c r="A38" t="s">
        <v>178</v>
      </c>
      <c r="B38" s="21" t="s">
        <v>142</v>
      </c>
      <c r="C38" s="21" t="s">
        <v>142</v>
      </c>
      <c r="D38" s="21" t="s">
        <v>142</v>
      </c>
      <c r="E38" s="21" t="s">
        <v>142</v>
      </c>
      <c r="F38" s="21" t="s">
        <v>142</v>
      </c>
      <c r="G38" s="21" t="s">
        <v>142</v>
      </c>
      <c r="H38" s="21" t="s">
        <v>142</v>
      </c>
      <c r="I38" s="23" t="s">
        <v>142</v>
      </c>
      <c r="J38" s="29">
        <v>85</v>
      </c>
      <c r="K38" s="28">
        <f t="shared" si="10"/>
        <v>95</v>
      </c>
      <c r="L38" s="23" t="s">
        <v>142</v>
      </c>
      <c r="M38" s="23" t="s">
        <v>142</v>
      </c>
      <c r="N38" s="23" t="s">
        <v>142</v>
      </c>
      <c r="O38" s="23" t="s">
        <v>142</v>
      </c>
      <c r="P38" s="28">
        <v>0</v>
      </c>
      <c r="Q38" s="28">
        <f t="shared" si="0"/>
        <v>210</v>
      </c>
      <c r="R38" s="21" t="s">
        <v>142</v>
      </c>
      <c r="S38" s="21" t="s">
        <v>142</v>
      </c>
      <c r="T38" s="23" t="s">
        <v>142</v>
      </c>
      <c r="U38" s="28">
        <v>45</v>
      </c>
      <c r="V38" s="28">
        <f t="shared" si="1"/>
        <v>135</v>
      </c>
      <c r="W38" s="21" t="s">
        <v>142</v>
      </c>
      <c r="X38" s="20" t="s">
        <v>142</v>
      </c>
      <c r="Y38" s="23" t="s">
        <v>142</v>
      </c>
      <c r="Z38" s="23" t="s">
        <v>142</v>
      </c>
      <c r="AA38" s="23" t="s">
        <v>142</v>
      </c>
      <c r="AB38" s="23" t="s">
        <v>142</v>
      </c>
      <c r="AC38" s="23" t="s">
        <v>142</v>
      </c>
      <c r="AD38" s="23" t="s">
        <v>142</v>
      </c>
      <c r="AE38" s="23" t="s">
        <v>142</v>
      </c>
      <c r="AF38" s="23" t="s">
        <v>142</v>
      </c>
      <c r="AG38" s="23" t="s">
        <v>142</v>
      </c>
      <c r="AH38" s="23" t="s">
        <v>142</v>
      </c>
      <c r="AI38" s="23" t="s">
        <v>142</v>
      </c>
      <c r="AJ38" s="23" t="s">
        <v>142</v>
      </c>
      <c r="AK38" s="23" t="s">
        <v>142</v>
      </c>
      <c r="AL38" s="23" t="s">
        <v>142</v>
      </c>
      <c r="AM38" s="23" t="s">
        <v>142</v>
      </c>
      <c r="AN38" s="23" t="s">
        <v>142</v>
      </c>
      <c r="AO38" s="29">
        <v>20</v>
      </c>
      <c r="AP38" s="28">
        <f t="shared" si="2"/>
        <v>760</v>
      </c>
      <c r="AQ38" s="23" t="s">
        <v>142</v>
      </c>
      <c r="AR38" s="23" t="s">
        <v>142</v>
      </c>
      <c r="AS38" s="23" t="s">
        <v>142</v>
      </c>
      <c r="AT38" s="23" t="s">
        <v>142</v>
      </c>
      <c r="AU38" s="23" t="s">
        <v>142</v>
      </c>
      <c r="AV38" s="28">
        <v>0</v>
      </c>
      <c r="AW38" s="28">
        <f t="shared" si="3"/>
        <v>270</v>
      </c>
      <c r="AX38" s="21" t="s">
        <v>142</v>
      </c>
      <c r="AY38" s="28">
        <v>50</v>
      </c>
      <c r="AZ38" s="28">
        <f t="shared" si="4"/>
        <v>50</v>
      </c>
      <c r="BA38" s="23" t="s">
        <v>142</v>
      </c>
      <c r="BB38" s="23" t="s">
        <v>142</v>
      </c>
      <c r="BC38" s="28">
        <v>0</v>
      </c>
      <c r="BD38" s="28">
        <f t="shared" si="5"/>
        <v>140</v>
      </c>
      <c r="BE38" s="21" t="s">
        <v>142</v>
      </c>
      <c r="BF38" s="21" t="s">
        <v>142</v>
      </c>
      <c r="BG38" s="21" t="s">
        <v>142</v>
      </c>
      <c r="BH38" s="21" t="s">
        <v>142</v>
      </c>
      <c r="BI38" s="26" t="s">
        <v>142</v>
      </c>
      <c r="BJ38" s="28">
        <v>60</v>
      </c>
      <c r="BK38" s="28">
        <f t="shared" si="9"/>
        <v>140</v>
      </c>
      <c r="BM38" s="44">
        <f t="shared" si="6"/>
        <v>260</v>
      </c>
      <c r="BN38" s="14">
        <f t="shared" si="7"/>
        <v>1800</v>
      </c>
      <c r="BO38" s="48">
        <f t="shared" si="8"/>
        <v>0.14444444444444443</v>
      </c>
    </row>
    <row r="39" spans="1:67" x14ac:dyDescent="0.25">
      <c r="A39" t="s">
        <v>179</v>
      </c>
      <c r="B39" s="21" t="s">
        <v>142</v>
      </c>
      <c r="C39" s="21" t="s">
        <v>142</v>
      </c>
      <c r="D39" s="21" t="s">
        <v>142</v>
      </c>
      <c r="E39" s="21" t="s">
        <v>142</v>
      </c>
      <c r="F39" s="21" t="s">
        <v>142</v>
      </c>
      <c r="G39" s="21" t="s">
        <v>142</v>
      </c>
      <c r="H39" s="21" t="s">
        <v>142</v>
      </c>
      <c r="I39" s="23" t="s">
        <v>142</v>
      </c>
      <c r="J39" s="29">
        <v>85</v>
      </c>
      <c r="K39" s="28">
        <f t="shared" si="10"/>
        <v>95</v>
      </c>
      <c r="L39" s="23" t="s">
        <v>142</v>
      </c>
      <c r="M39" s="23" t="s">
        <v>142</v>
      </c>
      <c r="N39" s="23" t="s">
        <v>142</v>
      </c>
      <c r="O39" s="23" t="s">
        <v>142</v>
      </c>
      <c r="P39" s="28">
        <v>0</v>
      </c>
      <c r="Q39" s="28">
        <f t="shared" si="0"/>
        <v>210</v>
      </c>
      <c r="R39" s="21" t="s">
        <v>142</v>
      </c>
      <c r="S39" s="21" t="s">
        <v>142</v>
      </c>
      <c r="T39" s="23" t="s">
        <v>142</v>
      </c>
      <c r="U39" s="28">
        <v>45</v>
      </c>
      <c r="V39" s="28">
        <f t="shared" si="1"/>
        <v>135</v>
      </c>
      <c r="W39" s="21" t="s">
        <v>142</v>
      </c>
      <c r="X39" s="20" t="s">
        <v>142</v>
      </c>
      <c r="Y39" s="23" t="s">
        <v>142</v>
      </c>
      <c r="Z39" s="23" t="s">
        <v>142</v>
      </c>
      <c r="AA39" s="23" t="s">
        <v>142</v>
      </c>
      <c r="AB39" s="23" t="s">
        <v>142</v>
      </c>
      <c r="AC39" s="23" t="s">
        <v>142</v>
      </c>
      <c r="AD39" s="23" t="s">
        <v>142</v>
      </c>
      <c r="AE39" s="23" t="s">
        <v>142</v>
      </c>
      <c r="AF39" s="23" t="s">
        <v>142</v>
      </c>
      <c r="AG39" s="23" t="s">
        <v>142</v>
      </c>
      <c r="AH39" s="23" t="s">
        <v>142</v>
      </c>
      <c r="AI39" s="23" t="s">
        <v>142</v>
      </c>
      <c r="AJ39" s="23" t="s">
        <v>142</v>
      </c>
      <c r="AK39" s="23" t="s">
        <v>142</v>
      </c>
      <c r="AL39" s="23" t="s">
        <v>142</v>
      </c>
      <c r="AM39" s="23" t="s">
        <v>142</v>
      </c>
      <c r="AN39" s="23" t="s">
        <v>142</v>
      </c>
      <c r="AO39" s="29">
        <v>20</v>
      </c>
      <c r="AP39" s="28">
        <f t="shared" si="2"/>
        <v>760</v>
      </c>
      <c r="AQ39" s="23" t="s">
        <v>142</v>
      </c>
      <c r="AR39" s="23" t="s">
        <v>142</v>
      </c>
      <c r="AS39" s="23" t="s">
        <v>142</v>
      </c>
      <c r="AT39" s="23" t="s">
        <v>142</v>
      </c>
      <c r="AU39" s="23" t="s">
        <v>142</v>
      </c>
      <c r="AV39" s="28">
        <v>0</v>
      </c>
      <c r="AW39" s="28">
        <f t="shared" si="3"/>
        <v>270</v>
      </c>
      <c r="AX39" s="21" t="s">
        <v>142</v>
      </c>
      <c r="AY39" s="28">
        <v>50</v>
      </c>
      <c r="AZ39" s="28">
        <f t="shared" si="4"/>
        <v>50</v>
      </c>
      <c r="BA39" s="23" t="s">
        <v>142</v>
      </c>
      <c r="BB39" s="23" t="s">
        <v>142</v>
      </c>
      <c r="BC39" s="28">
        <v>0</v>
      </c>
      <c r="BD39" s="28">
        <f t="shared" si="5"/>
        <v>140</v>
      </c>
      <c r="BE39" s="21" t="s">
        <v>142</v>
      </c>
      <c r="BF39" s="21" t="s">
        <v>142</v>
      </c>
      <c r="BG39" s="21" t="s">
        <v>142</v>
      </c>
      <c r="BH39" s="21" t="s">
        <v>142</v>
      </c>
      <c r="BI39" s="26" t="s">
        <v>142</v>
      </c>
      <c r="BJ39" s="28">
        <v>60</v>
      </c>
      <c r="BK39" s="28">
        <f t="shared" si="9"/>
        <v>140</v>
      </c>
      <c r="BM39" s="44">
        <f t="shared" si="6"/>
        <v>260</v>
      </c>
      <c r="BN39" s="14">
        <f t="shared" si="7"/>
        <v>1800</v>
      </c>
      <c r="BO39" s="48">
        <f t="shared" si="8"/>
        <v>0.14444444444444443</v>
      </c>
    </row>
    <row r="40" spans="1:67" x14ac:dyDescent="0.25">
      <c r="A40" t="s">
        <v>180</v>
      </c>
      <c r="B40" s="21" t="s">
        <v>142</v>
      </c>
      <c r="C40" s="21" t="s">
        <v>142</v>
      </c>
      <c r="D40" s="21" t="s">
        <v>142</v>
      </c>
      <c r="E40" s="21" t="s">
        <v>142</v>
      </c>
      <c r="F40" s="21" t="s">
        <v>142</v>
      </c>
      <c r="G40" s="21" t="s">
        <v>142</v>
      </c>
      <c r="H40" s="21" t="s">
        <v>142</v>
      </c>
      <c r="I40" s="23" t="s">
        <v>142</v>
      </c>
      <c r="J40" s="29">
        <v>85</v>
      </c>
      <c r="K40" s="28">
        <f t="shared" si="10"/>
        <v>95</v>
      </c>
      <c r="L40" s="23" t="s">
        <v>142</v>
      </c>
      <c r="M40" s="23" t="s">
        <v>142</v>
      </c>
      <c r="N40" s="23" t="s">
        <v>142</v>
      </c>
      <c r="O40" s="23" t="s">
        <v>142</v>
      </c>
      <c r="P40" s="28">
        <v>0</v>
      </c>
      <c r="Q40" s="28">
        <f t="shared" si="0"/>
        <v>210</v>
      </c>
      <c r="R40" s="21" t="s">
        <v>142</v>
      </c>
      <c r="S40" s="21" t="s">
        <v>142</v>
      </c>
      <c r="T40" s="23" t="s">
        <v>142</v>
      </c>
      <c r="U40" s="28">
        <v>45</v>
      </c>
      <c r="V40" s="28">
        <f t="shared" si="1"/>
        <v>135</v>
      </c>
      <c r="W40" s="21" t="s">
        <v>142</v>
      </c>
      <c r="X40" s="20" t="s">
        <v>142</v>
      </c>
      <c r="Y40" s="23" t="s">
        <v>142</v>
      </c>
      <c r="Z40" s="23" t="s">
        <v>142</v>
      </c>
      <c r="AA40" s="23" t="s">
        <v>142</v>
      </c>
      <c r="AB40" s="23" t="s">
        <v>142</v>
      </c>
      <c r="AC40" s="23" t="s">
        <v>142</v>
      </c>
      <c r="AD40" s="23" t="s">
        <v>142</v>
      </c>
      <c r="AE40" s="23" t="s">
        <v>142</v>
      </c>
      <c r="AF40" s="23" t="s">
        <v>142</v>
      </c>
      <c r="AG40" s="23" t="s">
        <v>142</v>
      </c>
      <c r="AH40" s="23" t="s">
        <v>142</v>
      </c>
      <c r="AI40" s="23" t="s">
        <v>142</v>
      </c>
      <c r="AJ40" s="23" t="s">
        <v>142</v>
      </c>
      <c r="AK40" s="23" t="s">
        <v>142</v>
      </c>
      <c r="AL40" s="23" t="s">
        <v>142</v>
      </c>
      <c r="AM40" s="23" t="s">
        <v>142</v>
      </c>
      <c r="AN40" s="23" t="s">
        <v>142</v>
      </c>
      <c r="AO40" s="29">
        <v>20</v>
      </c>
      <c r="AP40" s="28">
        <f t="shared" si="2"/>
        <v>760</v>
      </c>
      <c r="AQ40" s="23" t="s">
        <v>142</v>
      </c>
      <c r="AR40" s="23" t="s">
        <v>142</v>
      </c>
      <c r="AS40" s="23" t="s">
        <v>142</v>
      </c>
      <c r="AT40" s="23" t="s">
        <v>142</v>
      </c>
      <c r="AU40" s="23" t="s">
        <v>142</v>
      </c>
      <c r="AV40" s="28">
        <v>0</v>
      </c>
      <c r="AW40" s="28">
        <f t="shared" si="3"/>
        <v>270</v>
      </c>
      <c r="AX40" s="21" t="s">
        <v>142</v>
      </c>
      <c r="AY40" s="28">
        <v>50</v>
      </c>
      <c r="AZ40" s="28">
        <f t="shared" si="4"/>
        <v>50</v>
      </c>
      <c r="BA40" s="23" t="s">
        <v>142</v>
      </c>
      <c r="BB40" s="23" t="s">
        <v>142</v>
      </c>
      <c r="BC40" s="28">
        <v>0</v>
      </c>
      <c r="BD40" s="28">
        <f t="shared" si="5"/>
        <v>140</v>
      </c>
      <c r="BE40" s="21" t="s">
        <v>142</v>
      </c>
      <c r="BF40" s="21" t="s">
        <v>142</v>
      </c>
      <c r="BG40" s="21" t="s">
        <v>142</v>
      </c>
      <c r="BH40" s="21" t="s">
        <v>142</v>
      </c>
      <c r="BI40" s="26" t="s">
        <v>142</v>
      </c>
      <c r="BJ40" s="28">
        <v>60</v>
      </c>
      <c r="BK40" s="28">
        <f t="shared" si="9"/>
        <v>140</v>
      </c>
      <c r="BM40" s="44">
        <f t="shared" si="6"/>
        <v>260</v>
      </c>
      <c r="BN40" s="14">
        <f t="shared" si="7"/>
        <v>1800</v>
      </c>
      <c r="BO40" s="48">
        <f t="shared" si="8"/>
        <v>0.14444444444444443</v>
      </c>
    </row>
    <row r="41" spans="1:67" x14ac:dyDescent="0.25">
      <c r="A41" t="s">
        <v>181</v>
      </c>
      <c r="B41" s="21" t="s">
        <v>142</v>
      </c>
      <c r="C41" s="21" t="s">
        <v>142</v>
      </c>
      <c r="D41" s="21" t="s">
        <v>142</v>
      </c>
      <c r="E41" s="21" t="s">
        <v>142</v>
      </c>
      <c r="F41" s="21" t="s">
        <v>142</v>
      </c>
      <c r="G41" s="21" t="s">
        <v>142</v>
      </c>
      <c r="H41" s="21" t="s">
        <v>142</v>
      </c>
      <c r="I41" s="23" t="s">
        <v>142</v>
      </c>
      <c r="J41" s="29">
        <v>85</v>
      </c>
      <c r="K41" s="28">
        <f t="shared" si="10"/>
        <v>95</v>
      </c>
      <c r="L41" s="23" t="s">
        <v>142</v>
      </c>
      <c r="M41" s="23" t="s">
        <v>142</v>
      </c>
      <c r="N41" s="23" t="s">
        <v>142</v>
      </c>
      <c r="O41" s="23" t="s">
        <v>142</v>
      </c>
      <c r="P41" s="28">
        <v>0</v>
      </c>
      <c r="Q41" s="28">
        <f t="shared" si="0"/>
        <v>210</v>
      </c>
      <c r="R41" s="21" t="s">
        <v>142</v>
      </c>
      <c r="S41" s="21" t="s">
        <v>142</v>
      </c>
      <c r="T41" s="23" t="s">
        <v>142</v>
      </c>
      <c r="U41" s="28">
        <v>45</v>
      </c>
      <c r="V41" s="28">
        <f t="shared" si="1"/>
        <v>135</v>
      </c>
      <c r="W41" s="21" t="s">
        <v>142</v>
      </c>
      <c r="X41" s="20" t="s">
        <v>142</v>
      </c>
      <c r="Y41" s="23" t="s">
        <v>142</v>
      </c>
      <c r="Z41" s="23" t="s">
        <v>142</v>
      </c>
      <c r="AA41" s="23" t="s">
        <v>142</v>
      </c>
      <c r="AB41" s="23" t="s">
        <v>142</v>
      </c>
      <c r="AC41" s="23" t="s">
        <v>142</v>
      </c>
      <c r="AD41" s="23" t="s">
        <v>142</v>
      </c>
      <c r="AE41" s="23" t="s">
        <v>142</v>
      </c>
      <c r="AF41" s="23" t="s">
        <v>142</v>
      </c>
      <c r="AG41" s="23" t="s">
        <v>142</v>
      </c>
      <c r="AH41" s="23" t="s">
        <v>142</v>
      </c>
      <c r="AI41" s="23" t="s">
        <v>142</v>
      </c>
      <c r="AJ41" s="23" t="s">
        <v>142</v>
      </c>
      <c r="AK41" s="23" t="s">
        <v>142</v>
      </c>
      <c r="AL41" s="23" t="s">
        <v>142</v>
      </c>
      <c r="AM41" s="23" t="s">
        <v>142</v>
      </c>
      <c r="AN41" s="23" t="s">
        <v>142</v>
      </c>
      <c r="AO41" s="29">
        <v>20</v>
      </c>
      <c r="AP41" s="28">
        <f t="shared" si="2"/>
        <v>760</v>
      </c>
      <c r="AQ41" s="23" t="s">
        <v>142</v>
      </c>
      <c r="AR41" s="23" t="s">
        <v>142</v>
      </c>
      <c r="AS41" s="23" t="s">
        <v>142</v>
      </c>
      <c r="AT41" s="23" t="s">
        <v>142</v>
      </c>
      <c r="AU41" s="23" t="s">
        <v>142</v>
      </c>
      <c r="AV41" s="28">
        <v>0</v>
      </c>
      <c r="AW41" s="28">
        <f t="shared" si="3"/>
        <v>270</v>
      </c>
      <c r="AX41" s="21" t="s">
        <v>142</v>
      </c>
      <c r="AY41" s="28">
        <v>50</v>
      </c>
      <c r="AZ41" s="28">
        <f t="shared" si="4"/>
        <v>50</v>
      </c>
      <c r="BA41" s="23" t="s">
        <v>142</v>
      </c>
      <c r="BB41" s="23" t="s">
        <v>142</v>
      </c>
      <c r="BC41" s="28">
        <v>0</v>
      </c>
      <c r="BD41" s="28">
        <f t="shared" si="5"/>
        <v>140</v>
      </c>
      <c r="BE41" s="21" t="s">
        <v>142</v>
      </c>
      <c r="BF41" s="21" t="s">
        <v>142</v>
      </c>
      <c r="BG41" s="21" t="s">
        <v>142</v>
      </c>
      <c r="BH41" s="21" t="s">
        <v>142</v>
      </c>
      <c r="BI41" s="26" t="s">
        <v>142</v>
      </c>
      <c r="BJ41" s="28">
        <v>60</v>
      </c>
      <c r="BK41" s="28">
        <f t="shared" si="9"/>
        <v>140</v>
      </c>
      <c r="BM41" s="44">
        <f t="shared" si="6"/>
        <v>260</v>
      </c>
      <c r="BN41" s="14">
        <f t="shared" si="7"/>
        <v>1800</v>
      </c>
      <c r="BO41" s="48">
        <f t="shared" si="8"/>
        <v>0.14444444444444443</v>
      </c>
    </row>
    <row r="42" spans="1:67" x14ac:dyDescent="0.25">
      <c r="A42" t="s">
        <v>182</v>
      </c>
      <c r="B42" s="21" t="s">
        <v>142</v>
      </c>
      <c r="C42" s="22" t="s">
        <v>144</v>
      </c>
      <c r="D42" s="21" t="s">
        <v>142</v>
      </c>
      <c r="E42" s="21" t="s">
        <v>142</v>
      </c>
      <c r="F42" s="21" t="s">
        <v>142</v>
      </c>
      <c r="G42" s="21" t="s">
        <v>142</v>
      </c>
      <c r="H42" s="21" t="s">
        <v>142</v>
      </c>
      <c r="I42" s="21" t="s">
        <v>143</v>
      </c>
      <c r="J42" s="29">
        <v>80</v>
      </c>
      <c r="K42" s="22">
        <v>80</v>
      </c>
      <c r="L42" s="21" t="s">
        <v>143</v>
      </c>
      <c r="M42" s="21" t="s">
        <v>143</v>
      </c>
      <c r="N42" s="21" t="s">
        <v>143</v>
      </c>
      <c r="O42" s="21" t="s">
        <v>143</v>
      </c>
      <c r="P42" s="28">
        <v>210</v>
      </c>
      <c r="Q42" s="28">
        <f t="shared" si="0"/>
        <v>210</v>
      </c>
      <c r="R42" s="21" t="s">
        <v>142</v>
      </c>
      <c r="S42" s="21" t="s">
        <v>142</v>
      </c>
      <c r="T42" s="21" t="s">
        <v>143</v>
      </c>
      <c r="U42" s="28">
        <v>135</v>
      </c>
      <c r="V42" s="28">
        <f t="shared" si="1"/>
        <v>135</v>
      </c>
      <c r="W42" s="21" t="s">
        <v>142</v>
      </c>
      <c r="X42" s="20" t="s">
        <v>142</v>
      </c>
      <c r="Y42" s="21" t="s">
        <v>143</v>
      </c>
      <c r="Z42" s="21" t="s">
        <v>143</v>
      </c>
      <c r="AA42" s="21" t="s">
        <v>143</v>
      </c>
      <c r="AB42" s="21" t="s">
        <v>143</v>
      </c>
      <c r="AC42" s="22" t="s">
        <v>144</v>
      </c>
      <c r="AD42" s="21" t="s">
        <v>143</v>
      </c>
      <c r="AE42" s="21" t="s">
        <v>143</v>
      </c>
      <c r="AF42" s="21" t="s">
        <v>143</v>
      </c>
      <c r="AG42" s="23" t="s">
        <v>142</v>
      </c>
      <c r="AH42" s="21" t="s">
        <v>143</v>
      </c>
      <c r="AI42" s="21" t="s">
        <v>143</v>
      </c>
      <c r="AJ42" s="21" t="s">
        <v>143</v>
      </c>
      <c r="AK42" s="21" t="s">
        <v>143</v>
      </c>
      <c r="AL42" s="21" t="s">
        <v>143</v>
      </c>
      <c r="AM42" s="21" t="s">
        <v>143</v>
      </c>
      <c r="AN42" s="21" t="s">
        <v>143</v>
      </c>
      <c r="AO42" s="29">
        <v>700</v>
      </c>
      <c r="AP42" s="22">
        <v>735</v>
      </c>
      <c r="AQ42" s="21" t="s">
        <v>143</v>
      </c>
      <c r="AR42" s="21" t="s">
        <v>143</v>
      </c>
      <c r="AS42" s="21" t="s">
        <v>143</v>
      </c>
      <c r="AT42" s="22" t="s">
        <v>144</v>
      </c>
      <c r="AU42" s="21" t="s">
        <v>143</v>
      </c>
      <c r="AV42" s="28">
        <v>215</v>
      </c>
      <c r="AW42" s="22">
        <v>215</v>
      </c>
      <c r="AX42" s="21" t="s">
        <v>142</v>
      </c>
      <c r="AY42" s="28">
        <v>50</v>
      </c>
      <c r="AZ42" s="28">
        <f t="shared" si="4"/>
        <v>50</v>
      </c>
      <c r="BA42" s="21" t="s">
        <v>143</v>
      </c>
      <c r="BB42" s="23" t="s">
        <v>142</v>
      </c>
      <c r="BC42" s="28">
        <v>70</v>
      </c>
      <c r="BD42" s="28">
        <f t="shared" si="5"/>
        <v>140</v>
      </c>
      <c r="BE42" s="21" t="s">
        <v>142</v>
      </c>
      <c r="BF42" s="21" t="s">
        <v>142</v>
      </c>
      <c r="BG42" s="23" t="s">
        <v>143</v>
      </c>
      <c r="BH42" s="21" t="s">
        <v>142</v>
      </c>
      <c r="BI42" s="21" t="s">
        <v>143</v>
      </c>
      <c r="BJ42" s="28">
        <v>125</v>
      </c>
      <c r="BK42" s="28">
        <f t="shared" si="9"/>
        <v>140</v>
      </c>
      <c r="BM42" s="44">
        <f t="shared" si="6"/>
        <v>1585</v>
      </c>
      <c r="BN42" s="14">
        <f t="shared" si="7"/>
        <v>1705</v>
      </c>
      <c r="BO42" s="48">
        <f t="shared" si="8"/>
        <v>0.9296187683284457</v>
      </c>
    </row>
    <row r="43" spans="1:67" x14ac:dyDescent="0.25">
      <c r="A43" t="s">
        <v>183</v>
      </c>
      <c r="B43" s="21" t="s">
        <v>142</v>
      </c>
      <c r="C43" s="21" t="s">
        <v>142</v>
      </c>
      <c r="D43" s="21" t="s">
        <v>142</v>
      </c>
      <c r="E43" s="21" t="s">
        <v>142</v>
      </c>
      <c r="F43" s="21" t="s">
        <v>142</v>
      </c>
      <c r="G43" s="21" t="s">
        <v>142</v>
      </c>
      <c r="H43" s="21" t="s">
        <v>142</v>
      </c>
      <c r="I43" s="23" t="s">
        <v>142</v>
      </c>
      <c r="J43" s="29">
        <v>85</v>
      </c>
      <c r="K43" s="28">
        <f t="shared" si="10"/>
        <v>95</v>
      </c>
      <c r="L43" s="23" t="s">
        <v>142</v>
      </c>
      <c r="M43" s="21" t="s">
        <v>143</v>
      </c>
      <c r="N43" s="23" t="s">
        <v>142</v>
      </c>
      <c r="O43" s="21" t="s">
        <v>143</v>
      </c>
      <c r="P43" s="28">
        <v>135</v>
      </c>
      <c r="Q43" s="28">
        <f t="shared" si="0"/>
        <v>210</v>
      </c>
      <c r="R43" s="21" t="s">
        <v>142</v>
      </c>
      <c r="S43" s="23" t="s">
        <v>143</v>
      </c>
      <c r="T43" s="21" t="s">
        <v>143</v>
      </c>
      <c r="U43" s="28">
        <v>110</v>
      </c>
      <c r="V43" s="28">
        <f t="shared" si="1"/>
        <v>135</v>
      </c>
      <c r="W43" s="21" t="s">
        <v>142</v>
      </c>
      <c r="X43" s="20" t="s">
        <v>142</v>
      </c>
      <c r="Y43" s="21" t="s">
        <v>143</v>
      </c>
      <c r="Z43" s="21" t="s">
        <v>143</v>
      </c>
      <c r="AA43" s="21" t="s">
        <v>143</v>
      </c>
      <c r="AB43" s="21" t="s">
        <v>143</v>
      </c>
      <c r="AC43" s="23" t="s">
        <v>142</v>
      </c>
      <c r="AD43" s="21" t="s">
        <v>143</v>
      </c>
      <c r="AE43" s="21" t="s">
        <v>143</v>
      </c>
      <c r="AF43" s="21" t="s">
        <v>143</v>
      </c>
      <c r="AG43" s="23" t="s">
        <v>142</v>
      </c>
      <c r="AH43" s="23" t="s">
        <v>142</v>
      </c>
      <c r="AI43" s="21" t="s">
        <v>143</v>
      </c>
      <c r="AJ43" s="21" t="s">
        <v>143</v>
      </c>
      <c r="AK43" s="21" t="s">
        <v>143</v>
      </c>
      <c r="AL43" s="21" t="s">
        <v>143</v>
      </c>
      <c r="AM43" s="21" t="s">
        <v>143</v>
      </c>
      <c r="AN43" s="21" t="s">
        <v>143</v>
      </c>
      <c r="AO43" s="29">
        <v>660</v>
      </c>
      <c r="AP43" s="28">
        <f t="shared" si="2"/>
        <v>760</v>
      </c>
      <c r="AQ43" s="21" t="s">
        <v>143</v>
      </c>
      <c r="AR43" s="21" t="s">
        <v>143</v>
      </c>
      <c r="AS43" s="21" t="s">
        <v>143</v>
      </c>
      <c r="AT43" s="23" t="s">
        <v>142</v>
      </c>
      <c r="AU43" s="21" t="s">
        <v>143</v>
      </c>
      <c r="AV43" s="28">
        <v>215</v>
      </c>
      <c r="AW43" s="28">
        <f t="shared" si="3"/>
        <v>270</v>
      </c>
      <c r="AX43" s="21" t="s">
        <v>142</v>
      </c>
      <c r="AY43" s="28">
        <v>50</v>
      </c>
      <c r="AZ43" s="28">
        <f t="shared" si="4"/>
        <v>50</v>
      </c>
      <c r="BA43" s="23" t="s">
        <v>143</v>
      </c>
      <c r="BB43" s="23" t="s">
        <v>142</v>
      </c>
      <c r="BC43" s="28">
        <v>0</v>
      </c>
      <c r="BD43" s="28">
        <f t="shared" si="5"/>
        <v>140</v>
      </c>
      <c r="BE43" s="21" t="s">
        <v>142</v>
      </c>
      <c r="BF43" s="21" t="s">
        <v>142</v>
      </c>
      <c r="BG43" s="21" t="s">
        <v>142</v>
      </c>
      <c r="BH43" s="21" t="s">
        <v>142</v>
      </c>
      <c r="BI43" s="21" t="s">
        <v>143</v>
      </c>
      <c r="BJ43" s="28">
        <v>140</v>
      </c>
      <c r="BK43" s="28">
        <f t="shared" si="9"/>
        <v>140</v>
      </c>
      <c r="BM43" s="44">
        <f t="shared" si="6"/>
        <v>1395</v>
      </c>
      <c r="BN43" s="14">
        <f t="shared" si="7"/>
        <v>1800</v>
      </c>
      <c r="BO43" s="48">
        <f t="shared" si="8"/>
        <v>0.77500000000000002</v>
      </c>
    </row>
    <row r="44" spans="1:67" x14ac:dyDescent="0.25">
      <c r="A44" t="s">
        <v>184</v>
      </c>
      <c r="B44" s="21" t="s">
        <v>142</v>
      </c>
      <c r="C44" s="21" t="s">
        <v>142</v>
      </c>
      <c r="D44" s="21" t="s">
        <v>142</v>
      </c>
      <c r="E44" s="21" t="s">
        <v>142</v>
      </c>
      <c r="F44" s="21" t="s">
        <v>142</v>
      </c>
      <c r="G44" s="21" t="s">
        <v>142</v>
      </c>
      <c r="H44" s="21" t="s">
        <v>142</v>
      </c>
      <c r="I44" s="23" t="s">
        <v>142</v>
      </c>
      <c r="J44" s="29">
        <v>85</v>
      </c>
      <c r="K44" s="28">
        <f t="shared" si="10"/>
        <v>95</v>
      </c>
      <c r="L44" s="23" t="s">
        <v>142</v>
      </c>
      <c r="M44" s="23" t="s">
        <v>142</v>
      </c>
      <c r="N44" s="23" t="s">
        <v>142</v>
      </c>
      <c r="O44" s="23" t="s">
        <v>142</v>
      </c>
      <c r="P44" s="28">
        <v>0</v>
      </c>
      <c r="Q44" s="28">
        <f t="shared" si="0"/>
        <v>210</v>
      </c>
      <c r="R44" s="21" t="s">
        <v>142</v>
      </c>
      <c r="S44" s="21" t="s">
        <v>142</v>
      </c>
      <c r="T44" s="23" t="s">
        <v>142</v>
      </c>
      <c r="U44" s="28">
        <v>45</v>
      </c>
      <c r="V44" s="28">
        <f t="shared" si="1"/>
        <v>135</v>
      </c>
      <c r="W44" s="21" t="s">
        <v>142</v>
      </c>
      <c r="X44" s="20" t="s">
        <v>142</v>
      </c>
      <c r="Y44" s="23" t="s">
        <v>142</v>
      </c>
      <c r="Z44" s="23" t="s">
        <v>142</v>
      </c>
      <c r="AA44" s="23" t="s">
        <v>142</v>
      </c>
      <c r="AB44" s="23" t="s">
        <v>142</v>
      </c>
      <c r="AC44" s="23" t="s">
        <v>142</v>
      </c>
      <c r="AD44" s="23" t="s">
        <v>142</v>
      </c>
      <c r="AE44" s="23" t="s">
        <v>142</v>
      </c>
      <c r="AF44" s="23" t="s">
        <v>142</v>
      </c>
      <c r="AG44" s="21" t="s">
        <v>143</v>
      </c>
      <c r="AH44" s="23" t="s">
        <v>142</v>
      </c>
      <c r="AI44" s="23" t="s">
        <v>142</v>
      </c>
      <c r="AJ44" s="23" t="s">
        <v>142</v>
      </c>
      <c r="AK44" s="23" t="s">
        <v>142</v>
      </c>
      <c r="AL44" s="23" t="s">
        <v>142</v>
      </c>
      <c r="AM44" s="23" t="s">
        <v>142</v>
      </c>
      <c r="AN44" s="23" t="s">
        <v>142</v>
      </c>
      <c r="AO44" s="29">
        <v>55</v>
      </c>
      <c r="AP44" s="28">
        <f t="shared" si="2"/>
        <v>760</v>
      </c>
      <c r="AQ44" s="23" t="s">
        <v>142</v>
      </c>
      <c r="AR44" s="23" t="s">
        <v>142</v>
      </c>
      <c r="AS44" s="23" t="s">
        <v>142</v>
      </c>
      <c r="AT44" s="23" t="s">
        <v>142</v>
      </c>
      <c r="AU44" s="23" t="s">
        <v>142</v>
      </c>
      <c r="AV44" s="28">
        <v>0</v>
      </c>
      <c r="AW44" s="28">
        <f t="shared" si="3"/>
        <v>270</v>
      </c>
      <c r="AX44" s="21" t="s">
        <v>142</v>
      </c>
      <c r="AY44" s="28">
        <v>50</v>
      </c>
      <c r="AZ44" s="28">
        <f t="shared" si="4"/>
        <v>50</v>
      </c>
      <c r="BA44" s="23" t="s">
        <v>142</v>
      </c>
      <c r="BB44" s="23" t="s">
        <v>142</v>
      </c>
      <c r="BC44" s="28">
        <v>0</v>
      </c>
      <c r="BD44" s="28">
        <f t="shared" si="5"/>
        <v>140</v>
      </c>
      <c r="BE44" s="21" t="s">
        <v>142</v>
      </c>
      <c r="BF44" s="21" t="s">
        <v>142</v>
      </c>
      <c r="BG44" s="21" t="s">
        <v>142</v>
      </c>
      <c r="BH44" s="21" t="s">
        <v>142</v>
      </c>
      <c r="BI44" s="26" t="s">
        <v>142</v>
      </c>
      <c r="BJ44" s="28">
        <v>60</v>
      </c>
      <c r="BK44" s="28">
        <f t="shared" si="9"/>
        <v>140</v>
      </c>
      <c r="BM44" s="44">
        <f t="shared" si="6"/>
        <v>295</v>
      </c>
      <c r="BN44" s="14">
        <f t="shared" si="7"/>
        <v>1800</v>
      </c>
      <c r="BO44" s="48">
        <f t="shared" si="8"/>
        <v>0.16388888888888889</v>
      </c>
    </row>
    <row r="45" spans="1:67" x14ac:dyDescent="0.25">
      <c r="A45" t="s">
        <v>185</v>
      </c>
      <c r="B45" s="23" t="s">
        <v>143</v>
      </c>
      <c r="C45" s="21" t="s">
        <v>142</v>
      </c>
      <c r="D45" s="21" t="s">
        <v>142</v>
      </c>
      <c r="E45" s="21" t="s">
        <v>142</v>
      </c>
      <c r="F45" s="21" t="s">
        <v>142</v>
      </c>
      <c r="G45" s="21" t="s">
        <v>142</v>
      </c>
      <c r="H45" s="21" t="s">
        <v>142</v>
      </c>
      <c r="I45" s="21" t="s">
        <v>143</v>
      </c>
      <c r="J45" s="29">
        <v>80</v>
      </c>
      <c r="K45" s="28">
        <f t="shared" si="10"/>
        <v>95</v>
      </c>
      <c r="L45" s="23" t="s">
        <v>142</v>
      </c>
      <c r="M45" s="21" t="s">
        <v>143</v>
      </c>
      <c r="N45" s="23" t="s">
        <v>142</v>
      </c>
      <c r="O45" s="21" t="s">
        <v>143</v>
      </c>
      <c r="P45" s="28">
        <v>135</v>
      </c>
      <c r="Q45" s="28">
        <f t="shared" si="0"/>
        <v>210</v>
      </c>
      <c r="R45" s="21" t="s">
        <v>142</v>
      </c>
      <c r="S45" s="23" t="s">
        <v>143</v>
      </c>
      <c r="T45" s="21" t="s">
        <v>143</v>
      </c>
      <c r="U45" s="28">
        <v>110</v>
      </c>
      <c r="V45" s="28">
        <f t="shared" si="1"/>
        <v>135</v>
      </c>
      <c r="W45" s="21" t="s">
        <v>142</v>
      </c>
      <c r="X45" s="20" t="s">
        <v>142</v>
      </c>
      <c r="Y45" s="21" t="s">
        <v>143</v>
      </c>
      <c r="Z45" s="21" t="s">
        <v>143</v>
      </c>
      <c r="AA45" s="21" t="s">
        <v>143</v>
      </c>
      <c r="AB45" s="21" t="s">
        <v>143</v>
      </c>
      <c r="AC45" s="23" t="s">
        <v>142</v>
      </c>
      <c r="AD45" s="21" t="s">
        <v>143</v>
      </c>
      <c r="AE45" s="21" t="s">
        <v>143</v>
      </c>
      <c r="AF45" s="21" t="s">
        <v>143</v>
      </c>
      <c r="AG45" s="23" t="s">
        <v>142</v>
      </c>
      <c r="AH45" s="21" t="s">
        <v>143</v>
      </c>
      <c r="AI45" s="21" t="s">
        <v>143</v>
      </c>
      <c r="AJ45" s="21" t="s">
        <v>143</v>
      </c>
      <c r="AK45" s="21" t="s">
        <v>143</v>
      </c>
      <c r="AL45" s="21" t="s">
        <v>143</v>
      </c>
      <c r="AM45" s="21" t="s">
        <v>143</v>
      </c>
      <c r="AN45" s="21" t="s">
        <v>143</v>
      </c>
      <c r="AO45" s="29">
        <v>700</v>
      </c>
      <c r="AP45" s="28">
        <f t="shared" si="2"/>
        <v>760</v>
      </c>
      <c r="AQ45" s="21" t="s">
        <v>143</v>
      </c>
      <c r="AR45" s="21" t="s">
        <v>143</v>
      </c>
      <c r="AS45" s="21" t="s">
        <v>143</v>
      </c>
      <c r="AT45" s="23" t="s">
        <v>142</v>
      </c>
      <c r="AU45" s="21" t="s">
        <v>143</v>
      </c>
      <c r="AV45" s="28">
        <v>215</v>
      </c>
      <c r="AW45" s="28">
        <f t="shared" si="3"/>
        <v>270</v>
      </c>
      <c r="AX45" s="21" t="s">
        <v>142</v>
      </c>
      <c r="AY45" s="28">
        <v>50</v>
      </c>
      <c r="AZ45" s="28">
        <f t="shared" si="4"/>
        <v>50</v>
      </c>
      <c r="BA45" s="21" t="s">
        <v>143</v>
      </c>
      <c r="BB45" s="23" t="s">
        <v>142</v>
      </c>
      <c r="BC45" s="28">
        <v>70</v>
      </c>
      <c r="BD45" s="28">
        <f t="shared" si="5"/>
        <v>140</v>
      </c>
      <c r="BE45" s="21" t="s">
        <v>142</v>
      </c>
      <c r="BF45" s="21" t="s">
        <v>142</v>
      </c>
      <c r="BG45" s="21" t="s">
        <v>142</v>
      </c>
      <c r="BH45" s="21" t="s">
        <v>142</v>
      </c>
      <c r="BI45" s="22" t="s">
        <v>144</v>
      </c>
      <c r="BJ45" s="28">
        <v>60</v>
      </c>
      <c r="BK45" s="22">
        <v>60</v>
      </c>
      <c r="BM45" s="44">
        <f t="shared" si="6"/>
        <v>1420</v>
      </c>
      <c r="BN45" s="14">
        <f t="shared" si="7"/>
        <v>1720</v>
      </c>
      <c r="BO45" s="48">
        <f t="shared" si="8"/>
        <v>0.82558139534883723</v>
      </c>
    </row>
    <row r="46" spans="1:67" x14ac:dyDescent="0.25">
      <c r="A46" t="s">
        <v>186</v>
      </c>
      <c r="B46" s="21" t="s">
        <v>142</v>
      </c>
      <c r="C46" s="21" t="s">
        <v>142</v>
      </c>
      <c r="D46" s="21" t="s">
        <v>142</v>
      </c>
      <c r="E46" s="21" t="s">
        <v>142</v>
      </c>
      <c r="F46" s="22" t="s">
        <v>144</v>
      </c>
      <c r="G46" s="21" t="s">
        <v>142</v>
      </c>
      <c r="H46" s="21" t="s">
        <v>142</v>
      </c>
      <c r="I46" s="23" t="s">
        <v>142</v>
      </c>
      <c r="J46" s="29">
        <v>75</v>
      </c>
      <c r="K46" s="22">
        <v>85</v>
      </c>
      <c r="L46" s="23" t="s">
        <v>142</v>
      </c>
      <c r="M46" s="23" t="s">
        <v>142</v>
      </c>
      <c r="N46" s="23" t="s">
        <v>142</v>
      </c>
      <c r="O46" s="21" t="s">
        <v>143</v>
      </c>
      <c r="P46" s="28">
        <v>85</v>
      </c>
      <c r="Q46" s="28">
        <f t="shared" si="0"/>
        <v>210</v>
      </c>
      <c r="R46" s="21" t="s">
        <v>142</v>
      </c>
      <c r="S46" s="23" t="s">
        <v>143</v>
      </c>
      <c r="T46" s="21" t="s">
        <v>143</v>
      </c>
      <c r="U46" s="28">
        <v>110</v>
      </c>
      <c r="V46" s="28">
        <f t="shared" si="1"/>
        <v>135</v>
      </c>
      <c r="W46" s="21" t="s">
        <v>142</v>
      </c>
      <c r="X46" s="20" t="s">
        <v>142</v>
      </c>
      <c r="Y46" s="21" t="s">
        <v>143</v>
      </c>
      <c r="Z46" s="21" t="s">
        <v>143</v>
      </c>
      <c r="AA46" s="21" t="s">
        <v>143</v>
      </c>
      <c r="AB46" s="21" t="s">
        <v>143</v>
      </c>
      <c r="AC46" s="23" t="s">
        <v>142</v>
      </c>
      <c r="AD46" s="21" t="s">
        <v>143</v>
      </c>
      <c r="AE46" s="21" t="s">
        <v>143</v>
      </c>
      <c r="AF46" s="21" t="s">
        <v>143</v>
      </c>
      <c r="AG46" s="23" t="s">
        <v>142</v>
      </c>
      <c r="AH46" s="23" t="s">
        <v>142</v>
      </c>
      <c r="AI46" s="21" t="s">
        <v>143</v>
      </c>
      <c r="AJ46" s="21" t="s">
        <v>143</v>
      </c>
      <c r="AK46" s="21" t="s">
        <v>143</v>
      </c>
      <c r="AL46" s="23" t="s">
        <v>142</v>
      </c>
      <c r="AM46" s="23" t="s">
        <v>142</v>
      </c>
      <c r="AN46" s="21" t="s">
        <v>143</v>
      </c>
      <c r="AO46" s="29">
        <v>620</v>
      </c>
      <c r="AP46" s="28">
        <f t="shared" si="2"/>
        <v>760</v>
      </c>
      <c r="AQ46" s="21" t="s">
        <v>143</v>
      </c>
      <c r="AR46" s="21" t="s">
        <v>143</v>
      </c>
      <c r="AS46" s="22" t="s">
        <v>144</v>
      </c>
      <c r="AT46" s="23" t="s">
        <v>142</v>
      </c>
      <c r="AU46" s="21" t="s">
        <v>143</v>
      </c>
      <c r="AV46" s="28">
        <v>160</v>
      </c>
      <c r="AW46" s="22">
        <v>215</v>
      </c>
      <c r="AX46" s="21" t="s">
        <v>142</v>
      </c>
      <c r="AY46" s="28">
        <v>50</v>
      </c>
      <c r="AZ46" s="28">
        <f t="shared" si="4"/>
        <v>50</v>
      </c>
      <c r="BA46" s="21" t="s">
        <v>143</v>
      </c>
      <c r="BB46" s="23" t="s">
        <v>142</v>
      </c>
      <c r="BC46" s="28">
        <v>70</v>
      </c>
      <c r="BD46" s="28">
        <f t="shared" si="5"/>
        <v>140</v>
      </c>
      <c r="BE46" s="21" t="s">
        <v>142</v>
      </c>
      <c r="BF46" s="21" t="s">
        <v>142</v>
      </c>
      <c r="BG46" s="22" t="s">
        <v>144</v>
      </c>
      <c r="BH46" s="21" t="s">
        <v>142</v>
      </c>
      <c r="BI46" s="21" t="s">
        <v>143</v>
      </c>
      <c r="BJ46" s="28">
        <v>125</v>
      </c>
      <c r="BK46" s="24">
        <v>125</v>
      </c>
      <c r="BM46" s="44">
        <f t="shared" si="6"/>
        <v>1295</v>
      </c>
      <c r="BN46" s="14">
        <f t="shared" si="7"/>
        <v>1720</v>
      </c>
      <c r="BO46" s="48">
        <f t="shared" si="8"/>
        <v>0.75290697674418605</v>
      </c>
    </row>
    <row r="47" spans="1:67" ht="15.75" thickBot="1" x14ac:dyDescent="0.3">
      <c r="A47" t="s">
        <v>187</v>
      </c>
      <c r="B47" s="25" t="s">
        <v>142</v>
      </c>
      <c r="C47" s="21" t="s">
        <v>142</v>
      </c>
      <c r="D47" s="21" t="s">
        <v>142</v>
      </c>
      <c r="E47" s="21" t="s">
        <v>142</v>
      </c>
      <c r="F47" s="21" t="s">
        <v>142</v>
      </c>
      <c r="G47" s="21" t="s">
        <v>142</v>
      </c>
      <c r="H47" s="21" t="s">
        <v>142</v>
      </c>
      <c r="I47" s="23" t="s">
        <v>142</v>
      </c>
      <c r="J47" s="28">
        <v>85</v>
      </c>
      <c r="K47" s="28">
        <f t="shared" si="10"/>
        <v>95</v>
      </c>
      <c r="L47" s="23" t="s">
        <v>142</v>
      </c>
      <c r="M47" s="23" t="s">
        <v>142</v>
      </c>
      <c r="N47" s="23" t="s">
        <v>142</v>
      </c>
      <c r="O47" s="23" t="s">
        <v>142</v>
      </c>
      <c r="P47" s="28">
        <v>0</v>
      </c>
      <c r="Q47" s="28">
        <f t="shared" si="0"/>
        <v>210</v>
      </c>
      <c r="R47" s="21" t="s">
        <v>142</v>
      </c>
      <c r="S47" s="21" t="s">
        <v>142</v>
      </c>
      <c r="T47" s="22" t="s">
        <v>144</v>
      </c>
      <c r="U47" s="28">
        <v>45</v>
      </c>
      <c r="V47" s="22">
        <v>45</v>
      </c>
      <c r="W47" s="21" t="s">
        <v>142</v>
      </c>
      <c r="X47" s="20" t="s">
        <v>142</v>
      </c>
      <c r="Y47" s="23" t="s">
        <v>142</v>
      </c>
      <c r="Z47" s="23" t="s">
        <v>142</v>
      </c>
      <c r="AA47" s="23" t="s">
        <v>142</v>
      </c>
      <c r="AB47" s="23" t="s">
        <v>142</v>
      </c>
      <c r="AC47" s="23" t="s">
        <v>142</v>
      </c>
      <c r="AD47" s="23" t="s">
        <v>142</v>
      </c>
      <c r="AE47" s="23" t="s">
        <v>142</v>
      </c>
      <c r="AF47" s="23" t="s">
        <v>142</v>
      </c>
      <c r="AG47" s="23" t="s">
        <v>142</v>
      </c>
      <c r="AH47" s="23" t="s">
        <v>142</v>
      </c>
      <c r="AI47" s="23" t="s">
        <v>142</v>
      </c>
      <c r="AJ47" s="23" t="s">
        <v>142</v>
      </c>
      <c r="AK47" s="23" t="s">
        <v>142</v>
      </c>
      <c r="AL47" s="23" t="s">
        <v>142</v>
      </c>
      <c r="AM47" s="23" t="s">
        <v>142</v>
      </c>
      <c r="AN47" s="23" t="s">
        <v>142</v>
      </c>
      <c r="AO47" s="29">
        <v>20</v>
      </c>
      <c r="AP47" s="28">
        <f t="shared" si="2"/>
        <v>760</v>
      </c>
      <c r="AQ47" s="22" t="s">
        <v>144</v>
      </c>
      <c r="AR47" s="22" t="s">
        <v>144</v>
      </c>
      <c r="AS47" s="23" t="s">
        <v>142</v>
      </c>
      <c r="AT47" s="23" t="s">
        <v>142</v>
      </c>
      <c r="AU47" s="23" t="s">
        <v>142</v>
      </c>
      <c r="AV47" s="28">
        <v>0</v>
      </c>
      <c r="AW47" s="22">
        <v>160</v>
      </c>
      <c r="AX47" s="21" t="s">
        <v>142</v>
      </c>
      <c r="AY47" s="28">
        <v>50</v>
      </c>
      <c r="AZ47" s="28">
        <f t="shared" si="4"/>
        <v>50</v>
      </c>
      <c r="BA47" s="31" t="s">
        <v>142</v>
      </c>
      <c r="BB47" s="31" t="s">
        <v>142</v>
      </c>
      <c r="BC47" s="28">
        <v>0</v>
      </c>
      <c r="BD47" s="28">
        <f t="shared" si="5"/>
        <v>140</v>
      </c>
      <c r="BE47" s="32" t="s">
        <v>142</v>
      </c>
      <c r="BF47" s="32" t="s">
        <v>142</v>
      </c>
      <c r="BG47" s="32" t="s">
        <v>142</v>
      </c>
      <c r="BH47" s="32" t="s">
        <v>142</v>
      </c>
      <c r="BI47" s="26" t="s">
        <v>142</v>
      </c>
      <c r="BJ47" s="28">
        <v>60</v>
      </c>
      <c r="BK47" s="33">
        <f t="shared" si="9"/>
        <v>140</v>
      </c>
      <c r="BM47" s="46">
        <f t="shared" si="6"/>
        <v>260</v>
      </c>
      <c r="BN47" s="47">
        <f t="shared" si="7"/>
        <v>1600</v>
      </c>
      <c r="BO47" s="49">
        <f t="shared" si="8"/>
        <v>0.16250000000000001</v>
      </c>
    </row>
  </sheetData>
  <mergeCells count="24">
    <mergeCell ref="BA1:BD1"/>
    <mergeCell ref="BE1:BK1"/>
    <mergeCell ref="J2:J3"/>
    <mergeCell ref="K2:K3"/>
    <mergeCell ref="P2:P3"/>
    <mergeCell ref="Q2:Q3"/>
    <mergeCell ref="U2:U3"/>
    <mergeCell ref="V2:V3"/>
    <mergeCell ref="AO2:AO3"/>
    <mergeCell ref="AP2:AP3"/>
    <mergeCell ref="B1:K1"/>
    <mergeCell ref="L1:Q1"/>
    <mergeCell ref="R1:V1"/>
    <mergeCell ref="W1:AP1"/>
    <mergeCell ref="AQ1:AW1"/>
    <mergeCell ref="AX1:AZ1"/>
    <mergeCell ref="BJ2:BJ3"/>
    <mergeCell ref="BK2:BK3"/>
    <mergeCell ref="AV2:AV3"/>
    <mergeCell ref="AW2:AW3"/>
    <mergeCell ref="AY2:AY3"/>
    <mergeCell ref="AZ2:AZ3"/>
    <mergeCell ref="BC2:BC3"/>
    <mergeCell ref="BD2:BD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"/>
  <sheetViews>
    <sheetView zoomScale="80" zoomScaleNormal="80" workbookViewId="0">
      <pane xSplit="1" topLeftCell="B1" activePane="topRight" state="frozen"/>
      <selection pane="topRight" activeCell="BO3" sqref="BO3"/>
    </sheetView>
  </sheetViews>
  <sheetFormatPr defaultRowHeight="15" x14ac:dyDescent="0.25"/>
  <cols>
    <col min="1" max="1" width="23.85546875" bestFit="1" customWidth="1"/>
    <col min="12" max="12" width="6.7109375" bestFit="1" customWidth="1"/>
    <col min="13" max="13" width="14.85546875" bestFit="1" customWidth="1"/>
    <col min="18" max="18" width="6.7109375" bestFit="1" customWidth="1"/>
    <col min="19" max="19" width="14.85546875" bestFit="1" customWidth="1"/>
    <col min="24" max="24" width="6.7109375" bestFit="1" customWidth="1"/>
    <col min="25" max="25" width="14.85546875" bestFit="1" customWidth="1"/>
    <col min="46" max="46" width="8.85546875" bestFit="1" customWidth="1"/>
    <col min="47" max="47" width="14.85546875" bestFit="1" customWidth="1"/>
    <col min="53" max="53" width="6.7109375" bestFit="1" customWidth="1"/>
    <col min="54" max="54" width="14.85546875" bestFit="1" customWidth="1"/>
    <col min="56" max="56" width="6.7109375" bestFit="1" customWidth="1"/>
    <col min="57" max="57" width="14.85546875" bestFit="1" customWidth="1"/>
    <col min="60" max="60" width="6.7109375" bestFit="1" customWidth="1"/>
    <col min="61" max="61" width="14.85546875" bestFit="1" customWidth="1"/>
    <col min="62" max="62" width="8" customWidth="1"/>
    <col min="68" max="68" width="6.7109375" bestFit="1" customWidth="1"/>
    <col min="69" max="69" width="14.85546875" bestFit="1" customWidth="1"/>
    <col min="71" max="71" width="15.140625" bestFit="1" customWidth="1"/>
    <col min="72" max="72" width="16.28515625" bestFit="1" customWidth="1"/>
    <col min="73" max="73" width="13.42578125" bestFit="1" customWidth="1"/>
  </cols>
  <sheetData>
    <row r="1" spans="1:73" ht="24" customHeight="1" thickBot="1" x14ac:dyDescent="0.3">
      <c r="A1" s="2" t="s">
        <v>0</v>
      </c>
      <c r="B1" s="68" t="s">
        <v>52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68" t="s">
        <v>53</v>
      </c>
      <c r="O1" s="69"/>
      <c r="P1" s="69"/>
      <c r="Q1" s="69"/>
      <c r="R1" s="69"/>
      <c r="S1" s="70"/>
      <c r="T1" s="68" t="s">
        <v>54</v>
      </c>
      <c r="U1" s="69"/>
      <c r="V1" s="69"/>
      <c r="W1" s="69"/>
      <c r="X1" s="69"/>
      <c r="Y1" s="70"/>
      <c r="Z1" s="68" t="s">
        <v>60</v>
      </c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70"/>
      <c r="AV1" s="68" t="s">
        <v>56</v>
      </c>
      <c r="AW1" s="69"/>
      <c r="AX1" s="69"/>
      <c r="AY1" s="69"/>
      <c r="AZ1" s="69"/>
      <c r="BA1" s="69"/>
      <c r="BB1" s="70"/>
      <c r="BC1" s="68" t="s">
        <v>57</v>
      </c>
      <c r="BD1" s="69"/>
      <c r="BE1" s="70"/>
      <c r="BF1" s="68" t="s">
        <v>58</v>
      </c>
      <c r="BG1" s="69"/>
      <c r="BH1" s="69"/>
      <c r="BI1" s="70"/>
      <c r="BJ1" s="68" t="s">
        <v>55</v>
      </c>
      <c r="BK1" s="69"/>
      <c r="BL1" s="69"/>
      <c r="BM1" s="69"/>
      <c r="BN1" s="69"/>
      <c r="BO1" s="69"/>
      <c r="BP1" s="69"/>
      <c r="BQ1" s="70"/>
    </row>
    <row r="2" spans="1:73" x14ac:dyDescent="0.25">
      <c r="A2" t="s">
        <v>1</v>
      </c>
      <c r="B2" s="12" t="s">
        <v>4</v>
      </c>
      <c r="C2" s="11" t="s">
        <v>5</v>
      </c>
      <c r="D2" s="11" t="s">
        <v>18</v>
      </c>
      <c r="E2" s="11" t="s">
        <v>23</v>
      </c>
      <c r="F2" s="11" t="s">
        <v>25</v>
      </c>
      <c r="G2" s="11" t="s">
        <v>32</v>
      </c>
      <c r="H2" s="11" t="s">
        <v>37</v>
      </c>
      <c r="I2" s="11" t="s">
        <v>49</v>
      </c>
      <c r="J2" s="11" t="s">
        <v>50</v>
      </c>
      <c r="K2" s="10" t="s">
        <v>6</v>
      </c>
      <c r="L2" s="64" t="s">
        <v>63</v>
      </c>
      <c r="M2" s="66" t="s">
        <v>64</v>
      </c>
      <c r="N2" s="16" t="s">
        <v>12</v>
      </c>
      <c r="O2" s="10" t="s">
        <v>29</v>
      </c>
      <c r="P2" s="10" t="s">
        <v>47</v>
      </c>
      <c r="Q2" s="10" t="s">
        <v>104</v>
      </c>
      <c r="R2" s="64" t="s">
        <v>63</v>
      </c>
      <c r="S2" s="66" t="s">
        <v>64</v>
      </c>
      <c r="T2" s="12" t="s">
        <v>13</v>
      </c>
      <c r="U2" s="11" t="s">
        <v>15</v>
      </c>
      <c r="V2" s="10" t="s">
        <v>8</v>
      </c>
      <c r="W2" s="10" t="s">
        <v>27</v>
      </c>
      <c r="X2" s="64" t="s">
        <v>63</v>
      </c>
      <c r="Y2" s="66" t="s">
        <v>64</v>
      </c>
      <c r="Z2" s="12" t="s">
        <v>11</v>
      </c>
      <c r="AA2" s="11" t="s">
        <v>17</v>
      </c>
      <c r="AB2" s="11" t="s">
        <v>198</v>
      </c>
      <c r="AC2" s="10" t="s">
        <v>7</v>
      </c>
      <c r="AD2" s="10" t="s">
        <v>14</v>
      </c>
      <c r="AE2" s="10" t="s">
        <v>19</v>
      </c>
      <c r="AF2" s="10" t="s">
        <v>20</v>
      </c>
      <c r="AG2" s="10" t="s">
        <v>24</v>
      </c>
      <c r="AH2" s="10" t="s">
        <v>30</v>
      </c>
      <c r="AI2" s="10" t="s">
        <v>9</v>
      </c>
      <c r="AJ2" s="10" t="s">
        <v>16</v>
      </c>
      <c r="AK2" s="10" t="s">
        <v>22</v>
      </c>
      <c r="AL2" s="10" t="s">
        <v>33</v>
      </c>
      <c r="AM2" s="10" t="s">
        <v>62</v>
      </c>
      <c r="AN2" s="10" t="s">
        <v>35</v>
      </c>
      <c r="AO2" s="10" t="s">
        <v>38</v>
      </c>
      <c r="AP2" s="10" t="s">
        <v>40</v>
      </c>
      <c r="AQ2" s="10" t="s">
        <v>45</v>
      </c>
      <c r="AR2" s="10" t="s">
        <v>51</v>
      </c>
      <c r="AS2" s="10" t="s">
        <v>59</v>
      </c>
      <c r="AT2" s="64" t="s">
        <v>63</v>
      </c>
      <c r="AU2" s="66" t="s">
        <v>64</v>
      </c>
      <c r="AV2" s="16" t="s">
        <v>26</v>
      </c>
      <c r="AW2" s="10" t="s">
        <v>31</v>
      </c>
      <c r="AX2" s="10" t="s">
        <v>42</v>
      </c>
      <c r="AY2" s="10" t="s">
        <v>43</v>
      </c>
      <c r="AZ2" s="10" t="s">
        <v>46</v>
      </c>
      <c r="BA2" s="64" t="s">
        <v>63</v>
      </c>
      <c r="BB2" s="66" t="s">
        <v>64</v>
      </c>
      <c r="BC2" s="12" t="s">
        <v>61</v>
      </c>
      <c r="BD2" s="64" t="s">
        <v>63</v>
      </c>
      <c r="BE2" s="66" t="s">
        <v>64</v>
      </c>
      <c r="BF2" s="16" t="s">
        <v>41</v>
      </c>
      <c r="BG2" s="10" t="s">
        <v>48</v>
      </c>
      <c r="BH2" s="64" t="s">
        <v>63</v>
      </c>
      <c r="BI2" s="66" t="s">
        <v>64</v>
      </c>
      <c r="BJ2" s="12" t="s">
        <v>10</v>
      </c>
      <c r="BK2" s="11" t="s">
        <v>21</v>
      </c>
      <c r="BL2" s="11" t="s">
        <v>28</v>
      </c>
      <c r="BM2" s="11" t="s">
        <v>34</v>
      </c>
      <c r="BN2" s="11" t="s">
        <v>36</v>
      </c>
      <c r="BO2" s="10" t="s">
        <v>200</v>
      </c>
      <c r="BP2" s="64" t="s">
        <v>63</v>
      </c>
      <c r="BQ2" s="66" t="s">
        <v>64</v>
      </c>
      <c r="BS2" s="41" t="s">
        <v>65</v>
      </c>
      <c r="BT2" s="42" t="s">
        <v>66</v>
      </c>
      <c r="BU2" s="43" t="s">
        <v>67</v>
      </c>
    </row>
    <row r="3" spans="1:73" x14ac:dyDescent="0.25">
      <c r="A3" t="s">
        <v>2</v>
      </c>
      <c r="B3" s="13" t="s">
        <v>68</v>
      </c>
      <c r="C3" s="14" t="s">
        <v>69</v>
      </c>
      <c r="D3" s="14" t="s">
        <v>70</v>
      </c>
      <c r="E3" s="14" t="s">
        <v>71</v>
      </c>
      <c r="F3" s="14" t="s">
        <v>188</v>
      </c>
      <c r="G3" s="14" t="s">
        <v>72</v>
      </c>
      <c r="H3" s="14" t="s">
        <v>73</v>
      </c>
      <c r="I3" s="14" t="s">
        <v>74</v>
      </c>
      <c r="J3" s="14" t="s">
        <v>75</v>
      </c>
      <c r="K3" s="14" t="s">
        <v>76</v>
      </c>
      <c r="L3" s="65"/>
      <c r="M3" s="67"/>
      <c r="N3" s="13" t="s">
        <v>77</v>
      </c>
      <c r="O3" s="14" t="s">
        <v>78</v>
      </c>
      <c r="P3" s="14" t="s">
        <v>80</v>
      </c>
      <c r="Q3" s="14" t="s">
        <v>105</v>
      </c>
      <c r="R3" s="65"/>
      <c r="S3" s="67"/>
      <c r="T3" s="13" t="s">
        <v>81</v>
      </c>
      <c r="U3" s="14" t="s">
        <v>82</v>
      </c>
      <c r="V3" s="14" t="s">
        <v>84</v>
      </c>
      <c r="W3" s="14" t="s">
        <v>83</v>
      </c>
      <c r="X3" s="65"/>
      <c r="Y3" s="67"/>
      <c r="Z3" s="13" t="s">
        <v>85</v>
      </c>
      <c r="AA3" s="14" t="s">
        <v>86</v>
      </c>
      <c r="AB3" s="18" t="s">
        <v>199</v>
      </c>
      <c r="AC3" s="14" t="s">
        <v>87</v>
      </c>
      <c r="AD3" s="14" t="s">
        <v>98</v>
      </c>
      <c r="AE3" s="14" t="s">
        <v>88</v>
      </c>
      <c r="AF3" s="14" t="s">
        <v>89</v>
      </c>
      <c r="AG3" s="14" t="s">
        <v>90</v>
      </c>
      <c r="AH3" s="14" t="s">
        <v>91</v>
      </c>
      <c r="AI3" s="14" t="s">
        <v>92</v>
      </c>
      <c r="AJ3" s="14" t="s">
        <v>93</v>
      </c>
      <c r="AK3" s="14" t="s">
        <v>95</v>
      </c>
      <c r="AL3" s="14" t="s">
        <v>94</v>
      </c>
      <c r="AM3" s="14" t="s">
        <v>96</v>
      </c>
      <c r="AN3" s="14" t="s">
        <v>97</v>
      </c>
      <c r="AO3" s="14" t="s">
        <v>99</v>
      </c>
      <c r="AP3" s="14" t="s">
        <v>101</v>
      </c>
      <c r="AQ3" s="14" t="s">
        <v>102</v>
      </c>
      <c r="AR3" s="14" t="s">
        <v>103</v>
      </c>
      <c r="AS3" s="14" t="s">
        <v>107</v>
      </c>
      <c r="AT3" s="65"/>
      <c r="AU3" s="67"/>
      <c r="AV3" s="13" t="s">
        <v>108</v>
      </c>
      <c r="AW3" s="14" t="s">
        <v>109</v>
      </c>
      <c r="AX3" s="14" t="s">
        <v>110</v>
      </c>
      <c r="AY3" s="14" t="s">
        <v>111</v>
      </c>
      <c r="AZ3" s="14" t="s">
        <v>112</v>
      </c>
      <c r="BA3" s="65"/>
      <c r="BB3" s="67"/>
      <c r="BC3" s="13" t="s">
        <v>134</v>
      </c>
      <c r="BD3" s="65"/>
      <c r="BE3" s="67"/>
      <c r="BF3" s="13" t="s">
        <v>135</v>
      </c>
      <c r="BG3" s="14" t="s">
        <v>136</v>
      </c>
      <c r="BH3" s="65"/>
      <c r="BI3" s="67"/>
      <c r="BJ3" s="13" t="s">
        <v>137</v>
      </c>
      <c r="BK3" s="14" t="s">
        <v>138</v>
      </c>
      <c r="BL3" s="14" t="s">
        <v>139</v>
      </c>
      <c r="BM3" s="14" t="s">
        <v>140</v>
      </c>
      <c r="BN3" s="14" t="s">
        <v>141</v>
      </c>
      <c r="BO3" s="18" t="s">
        <v>201</v>
      </c>
      <c r="BP3" s="65"/>
      <c r="BQ3" s="67"/>
      <c r="BS3" s="44"/>
      <c r="BT3" s="14"/>
      <c r="BU3" s="45"/>
    </row>
    <row r="4" spans="1:73" x14ac:dyDescent="0.25">
      <c r="A4" s="1" t="s">
        <v>3</v>
      </c>
      <c r="B4" s="13">
        <v>15</v>
      </c>
      <c r="C4" s="14">
        <v>15</v>
      </c>
      <c r="D4" s="14">
        <v>10</v>
      </c>
      <c r="E4" s="14">
        <v>10</v>
      </c>
      <c r="F4" s="14">
        <v>20</v>
      </c>
      <c r="G4" s="14">
        <v>10</v>
      </c>
      <c r="H4" s="14">
        <v>10</v>
      </c>
      <c r="I4" s="14">
        <v>15</v>
      </c>
      <c r="J4" s="14">
        <v>10</v>
      </c>
      <c r="K4" s="14">
        <v>10</v>
      </c>
      <c r="L4" s="15" t="s">
        <v>106</v>
      </c>
      <c r="M4" s="8">
        <f>SUM(B4:K4)</f>
        <v>125</v>
      </c>
      <c r="N4" s="13">
        <v>40</v>
      </c>
      <c r="O4" s="14">
        <v>30</v>
      </c>
      <c r="P4" s="14">
        <v>35</v>
      </c>
      <c r="Q4" s="14">
        <v>85</v>
      </c>
      <c r="R4" s="15" t="s">
        <v>106</v>
      </c>
      <c r="S4" s="8">
        <f>SUM(N4:Q4)</f>
        <v>190</v>
      </c>
      <c r="T4" s="13">
        <v>20</v>
      </c>
      <c r="U4" s="14">
        <v>25</v>
      </c>
      <c r="V4" s="14">
        <v>20</v>
      </c>
      <c r="W4" s="14">
        <v>90</v>
      </c>
      <c r="X4" s="15" t="s">
        <v>106</v>
      </c>
      <c r="Y4" s="8">
        <f>SUM(T4:W4)</f>
        <v>155</v>
      </c>
      <c r="Z4" s="13">
        <v>10</v>
      </c>
      <c r="AA4" s="14">
        <v>10</v>
      </c>
      <c r="AB4" s="18">
        <v>10</v>
      </c>
      <c r="AC4" s="14">
        <v>90</v>
      </c>
      <c r="AD4" s="14">
        <v>70</v>
      </c>
      <c r="AE4" s="14">
        <v>50</v>
      </c>
      <c r="AF4" s="14">
        <v>35</v>
      </c>
      <c r="AG4" s="14">
        <v>45</v>
      </c>
      <c r="AH4" s="14">
        <v>50</v>
      </c>
      <c r="AI4" s="14">
        <v>50</v>
      </c>
      <c r="AJ4" s="14">
        <v>60</v>
      </c>
      <c r="AK4" s="14">
        <v>35</v>
      </c>
      <c r="AL4" s="14">
        <v>35</v>
      </c>
      <c r="AM4" s="14">
        <v>35</v>
      </c>
      <c r="AN4" s="14">
        <v>40</v>
      </c>
      <c r="AO4" s="14">
        <v>70</v>
      </c>
      <c r="AP4" s="14">
        <v>30</v>
      </c>
      <c r="AQ4" s="14">
        <v>25</v>
      </c>
      <c r="AR4" s="14">
        <v>15</v>
      </c>
      <c r="AS4" s="14">
        <v>90</v>
      </c>
      <c r="AT4" s="17" t="s">
        <v>106</v>
      </c>
      <c r="AU4" s="8">
        <f>SUM(Z4:AS4)</f>
        <v>855</v>
      </c>
      <c r="AV4" s="13">
        <v>55</v>
      </c>
      <c r="AW4" s="14">
        <v>55</v>
      </c>
      <c r="AX4" s="14">
        <v>55</v>
      </c>
      <c r="AY4" s="14">
        <v>55</v>
      </c>
      <c r="AZ4" s="14">
        <v>50</v>
      </c>
      <c r="BA4" s="17" t="s">
        <v>106</v>
      </c>
      <c r="BB4" s="8">
        <f>SUM(AV4:AZ4)</f>
        <v>270</v>
      </c>
      <c r="BC4" s="13">
        <v>50</v>
      </c>
      <c r="BD4" s="17" t="s">
        <v>106</v>
      </c>
      <c r="BE4" s="8">
        <f>SUM(BC4)</f>
        <v>50</v>
      </c>
      <c r="BF4" s="13">
        <v>70</v>
      </c>
      <c r="BG4" s="14">
        <v>70</v>
      </c>
      <c r="BH4" s="17" t="s">
        <v>106</v>
      </c>
      <c r="BI4" s="8">
        <f>SUM(BF4:BG4)</f>
        <v>140</v>
      </c>
      <c r="BJ4" s="13">
        <v>10</v>
      </c>
      <c r="BK4" s="14">
        <v>20</v>
      </c>
      <c r="BL4" s="17">
        <v>10</v>
      </c>
      <c r="BM4" s="14">
        <v>15</v>
      </c>
      <c r="BN4" s="14">
        <v>15</v>
      </c>
      <c r="BO4" s="18">
        <v>80</v>
      </c>
      <c r="BP4" s="17" t="s">
        <v>106</v>
      </c>
      <c r="BQ4" s="8">
        <f>SUM(BJ4:BO4)</f>
        <v>150</v>
      </c>
      <c r="BS4" s="44"/>
      <c r="BT4" s="14"/>
      <c r="BU4" s="45"/>
    </row>
    <row r="5" spans="1:73" x14ac:dyDescent="0.2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8"/>
      <c r="N5" s="13"/>
      <c r="O5" s="14"/>
      <c r="P5" s="14"/>
      <c r="Q5" s="14"/>
      <c r="R5" s="14"/>
      <c r="S5" s="8"/>
      <c r="T5" s="13"/>
      <c r="U5" s="14"/>
      <c r="V5" s="14"/>
      <c r="W5" s="14"/>
      <c r="X5" s="14"/>
      <c r="Y5" s="8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8"/>
      <c r="AV5" s="13"/>
      <c r="AW5" s="14"/>
      <c r="AX5" s="14"/>
      <c r="AY5" s="14"/>
      <c r="AZ5" s="14"/>
      <c r="BA5" s="14"/>
      <c r="BB5" s="8"/>
      <c r="BC5" s="13"/>
      <c r="BD5" s="14"/>
      <c r="BE5" s="8"/>
      <c r="BF5" s="13"/>
      <c r="BG5" s="14"/>
      <c r="BH5" s="14"/>
      <c r="BI5" s="8"/>
      <c r="BJ5" s="13"/>
      <c r="BK5" s="14"/>
      <c r="BL5" s="17"/>
      <c r="BM5" s="14"/>
      <c r="BN5" s="14"/>
      <c r="BO5" s="14"/>
      <c r="BP5" s="14"/>
      <c r="BQ5" s="8"/>
      <c r="BS5" s="44"/>
      <c r="BT5" s="14"/>
      <c r="BU5" s="45"/>
    </row>
    <row r="6" spans="1:73" x14ac:dyDescent="0.25">
      <c r="A6" t="s">
        <v>113</v>
      </c>
      <c r="B6" s="20" t="s">
        <v>142</v>
      </c>
      <c r="C6" s="20" t="s">
        <v>142</v>
      </c>
      <c r="D6" s="20" t="s">
        <v>142</v>
      </c>
      <c r="E6" s="20" t="s">
        <v>142</v>
      </c>
      <c r="F6" s="20" t="s">
        <v>142</v>
      </c>
      <c r="G6" s="20" t="s">
        <v>142</v>
      </c>
      <c r="H6" s="20" t="s">
        <v>142</v>
      </c>
      <c r="I6" s="20" t="s">
        <v>142</v>
      </c>
      <c r="J6" s="20" t="s">
        <v>142</v>
      </c>
      <c r="K6" s="26" t="s">
        <v>142</v>
      </c>
      <c r="L6" s="27">
        <v>115</v>
      </c>
      <c r="M6" s="27">
        <f t="shared" ref="M6:M26" si="0">M$4</f>
        <v>125</v>
      </c>
      <c r="N6" s="26" t="s">
        <v>142</v>
      </c>
      <c r="O6" s="26" t="s">
        <v>142</v>
      </c>
      <c r="P6" s="26" t="s">
        <v>142</v>
      </c>
      <c r="Q6" s="26" t="s">
        <v>142</v>
      </c>
      <c r="R6" s="27">
        <v>0</v>
      </c>
      <c r="S6" s="27">
        <f>S$4</f>
        <v>190</v>
      </c>
      <c r="T6" s="20" t="s">
        <v>142</v>
      </c>
      <c r="U6" s="20" t="s">
        <v>142</v>
      </c>
      <c r="V6" s="26" t="s">
        <v>142</v>
      </c>
      <c r="W6" s="26" t="s">
        <v>142</v>
      </c>
      <c r="X6" s="27">
        <v>45</v>
      </c>
      <c r="Y6" s="27">
        <f>Y$4</f>
        <v>155</v>
      </c>
      <c r="Z6" s="34" t="s">
        <v>142</v>
      </c>
      <c r="AA6" s="34" t="s">
        <v>142</v>
      </c>
      <c r="AB6" s="34" t="s">
        <v>142</v>
      </c>
      <c r="AC6" s="26" t="s">
        <v>142</v>
      </c>
      <c r="AD6" s="26" t="s">
        <v>142</v>
      </c>
      <c r="AE6" s="26" t="s">
        <v>142</v>
      </c>
      <c r="AF6" s="26" t="s">
        <v>142</v>
      </c>
      <c r="AG6" s="26" t="s">
        <v>142</v>
      </c>
      <c r="AH6" s="26" t="s">
        <v>142</v>
      </c>
      <c r="AI6" s="26" t="s">
        <v>142</v>
      </c>
      <c r="AJ6" s="26" t="s">
        <v>142</v>
      </c>
      <c r="AK6" s="26" t="s">
        <v>142</v>
      </c>
      <c r="AL6" s="26" t="s">
        <v>142</v>
      </c>
      <c r="AM6" s="26" t="s">
        <v>142</v>
      </c>
      <c r="AN6" s="26" t="s">
        <v>142</v>
      </c>
      <c r="AO6" s="26" t="s">
        <v>142</v>
      </c>
      <c r="AP6" s="26" t="s">
        <v>142</v>
      </c>
      <c r="AQ6" s="26" t="s">
        <v>142</v>
      </c>
      <c r="AR6" s="26" t="s">
        <v>142</v>
      </c>
      <c r="AS6" s="26" t="s">
        <v>142</v>
      </c>
      <c r="AT6" s="27">
        <v>30</v>
      </c>
      <c r="AU6" s="27">
        <f>AU$4</f>
        <v>855</v>
      </c>
      <c r="AV6" s="26" t="s">
        <v>142</v>
      </c>
      <c r="AW6" s="26" t="s">
        <v>142</v>
      </c>
      <c r="AX6" s="26" t="s">
        <v>142</v>
      </c>
      <c r="AY6" s="26" t="s">
        <v>142</v>
      </c>
      <c r="AZ6" s="26" t="s">
        <v>142</v>
      </c>
      <c r="BA6" s="27">
        <v>0</v>
      </c>
      <c r="BB6" s="27">
        <f>BB$4</f>
        <v>270</v>
      </c>
      <c r="BC6" s="20" t="s">
        <v>142</v>
      </c>
      <c r="BD6" s="27">
        <v>50</v>
      </c>
      <c r="BE6" s="27">
        <f>BE$4</f>
        <v>50</v>
      </c>
      <c r="BF6" s="26" t="s">
        <v>142</v>
      </c>
      <c r="BG6" s="26" t="s">
        <v>142</v>
      </c>
      <c r="BH6" s="27">
        <v>0</v>
      </c>
      <c r="BI6" s="27">
        <f>BI$4</f>
        <v>140</v>
      </c>
      <c r="BJ6" s="20" t="s">
        <v>142</v>
      </c>
      <c r="BK6" s="20" t="s">
        <v>142</v>
      </c>
      <c r="BL6" s="20" t="s">
        <v>142</v>
      </c>
      <c r="BM6" s="20" t="s">
        <v>142</v>
      </c>
      <c r="BN6" s="20" t="s">
        <v>142</v>
      </c>
      <c r="BO6" s="26" t="s">
        <v>142</v>
      </c>
      <c r="BP6" s="27">
        <v>70</v>
      </c>
      <c r="BQ6" s="27">
        <f>BQ$4</f>
        <v>150</v>
      </c>
      <c r="BS6" s="44">
        <f>L6+R6+X6+AT6+BA6+BD6+BH6+BP6</f>
        <v>310</v>
      </c>
      <c r="BT6" s="14">
        <f>M6+S6+Y6+AU6+BB6+BE6+BI6+BQ6</f>
        <v>1935</v>
      </c>
      <c r="BU6" s="48">
        <f>BS6/BT6</f>
        <v>0.16020671834625322</v>
      </c>
    </row>
    <row r="7" spans="1:73" x14ac:dyDescent="0.25">
      <c r="A7" t="s">
        <v>114</v>
      </c>
      <c r="B7" s="21" t="s">
        <v>142</v>
      </c>
      <c r="C7" s="21" t="s">
        <v>142</v>
      </c>
      <c r="D7" s="21" t="s">
        <v>142</v>
      </c>
      <c r="E7" s="21" t="s">
        <v>142</v>
      </c>
      <c r="F7" s="21" t="s">
        <v>142</v>
      </c>
      <c r="G7" s="21" t="s">
        <v>142</v>
      </c>
      <c r="H7" s="21" t="s">
        <v>142</v>
      </c>
      <c r="I7" s="21" t="s">
        <v>142</v>
      </c>
      <c r="J7" s="21" t="s">
        <v>142</v>
      </c>
      <c r="K7" s="23" t="s">
        <v>142</v>
      </c>
      <c r="L7" s="28">
        <v>115</v>
      </c>
      <c r="M7" s="28">
        <f t="shared" si="0"/>
        <v>125</v>
      </c>
      <c r="N7" s="23" t="s">
        <v>142</v>
      </c>
      <c r="O7" s="23" t="s">
        <v>142</v>
      </c>
      <c r="P7" s="23" t="s">
        <v>142</v>
      </c>
      <c r="Q7" s="23" t="s">
        <v>142</v>
      </c>
      <c r="R7" s="28">
        <v>0</v>
      </c>
      <c r="S7" s="28">
        <f t="shared" ref="S7:S26" si="1">S$4</f>
        <v>190</v>
      </c>
      <c r="T7" s="21" t="s">
        <v>142</v>
      </c>
      <c r="U7" s="21" t="s">
        <v>142</v>
      </c>
      <c r="V7" s="23" t="s">
        <v>142</v>
      </c>
      <c r="W7" s="23" t="s">
        <v>142</v>
      </c>
      <c r="X7" s="28">
        <v>45</v>
      </c>
      <c r="Y7" s="28">
        <f t="shared" ref="Y7:Y26" si="2">Y$4</f>
        <v>155</v>
      </c>
      <c r="Z7" s="35" t="s">
        <v>142</v>
      </c>
      <c r="AA7" s="35" t="s">
        <v>142</v>
      </c>
      <c r="AB7" s="34" t="s">
        <v>142</v>
      </c>
      <c r="AC7" s="23" t="s">
        <v>142</v>
      </c>
      <c r="AD7" s="23" t="s">
        <v>142</v>
      </c>
      <c r="AE7" s="23" t="s">
        <v>142</v>
      </c>
      <c r="AF7" s="23" t="s">
        <v>142</v>
      </c>
      <c r="AG7" s="23" t="s">
        <v>142</v>
      </c>
      <c r="AH7" s="23" t="s">
        <v>142</v>
      </c>
      <c r="AI7" s="23" t="s">
        <v>142</v>
      </c>
      <c r="AJ7" s="23" t="s">
        <v>142</v>
      </c>
      <c r="AK7" s="23" t="s">
        <v>142</v>
      </c>
      <c r="AL7" s="23" t="s">
        <v>142</v>
      </c>
      <c r="AM7" s="23" t="s">
        <v>142</v>
      </c>
      <c r="AN7" s="23" t="s">
        <v>142</v>
      </c>
      <c r="AO7" s="23" t="s">
        <v>142</v>
      </c>
      <c r="AP7" s="23" t="s">
        <v>142</v>
      </c>
      <c r="AQ7" s="23" t="s">
        <v>142</v>
      </c>
      <c r="AR7" s="23" t="s">
        <v>142</v>
      </c>
      <c r="AS7" s="23" t="s">
        <v>142</v>
      </c>
      <c r="AT7" s="28">
        <v>30</v>
      </c>
      <c r="AU7" s="28">
        <f t="shared" ref="AU7:AU26" si="3">AU$4</f>
        <v>855</v>
      </c>
      <c r="AV7" s="23" t="s">
        <v>142</v>
      </c>
      <c r="AW7" s="23" t="s">
        <v>142</v>
      </c>
      <c r="AX7" s="23" t="s">
        <v>142</v>
      </c>
      <c r="AY7" s="23" t="s">
        <v>142</v>
      </c>
      <c r="AZ7" s="23" t="s">
        <v>142</v>
      </c>
      <c r="BA7" s="28">
        <v>0</v>
      </c>
      <c r="BB7" s="28">
        <f t="shared" ref="BB7:BB26" si="4">BB$4</f>
        <v>270</v>
      </c>
      <c r="BC7" s="21" t="s">
        <v>142</v>
      </c>
      <c r="BD7" s="28">
        <v>50</v>
      </c>
      <c r="BE7" s="28">
        <f t="shared" ref="BE7:BE26" si="5">BE$4</f>
        <v>50</v>
      </c>
      <c r="BF7" s="23" t="s">
        <v>142</v>
      </c>
      <c r="BG7" s="23" t="s">
        <v>142</v>
      </c>
      <c r="BH7" s="28">
        <v>0</v>
      </c>
      <c r="BI7" s="28">
        <f t="shared" ref="BI7:BI26" si="6">BI$4</f>
        <v>140</v>
      </c>
      <c r="BJ7" s="21" t="s">
        <v>142</v>
      </c>
      <c r="BK7" s="21" t="s">
        <v>142</v>
      </c>
      <c r="BL7" s="21" t="s">
        <v>142</v>
      </c>
      <c r="BM7" s="21" t="s">
        <v>142</v>
      </c>
      <c r="BN7" s="21" t="s">
        <v>142</v>
      </c>
      <c r="BO7" s="26" t="s">
        <v>142</v>
      </c>
      <c r="BP7" s="28">
        <v>70</v>
      </c>
      <c r="BQ7" s="28">
        <f t="shared" ref="BQ7:BQ26" si="7">BQ$4</f>
        <v>150</v>
      </c>
      <c r="BS7" s="44">
        <f t="shared" ref="BS7:BS26" si="8">L7+R7+X7+AT7+BA7+BD7+BH7+BP7</f>
        <v>310</v>
      </c>
      <c r="BT7" s="14">
        <f t="shared" ref="BT7:BT26" si="9">M7+S7+Y7+AU7+BB7+BE7+BI7+BQ7</f>
        <v>1935</v>
      </c>
      <c r="BU7" s="48">
        <f t="shared" ref="BU7:BU26" si="10">BS7/BT7</f>
        <v>0.16020671834625322</v>
      </c>
    </row>
    <row r="8" spans="1:73" x14ac:dyDescent="0.25">
      <c r="A8" t="s">
        <v>115</v>
      </c>
      <c r="B8" s="21" t="s">
        <v>142</v>
      </c>
      <c r="C8" s="21" t="s">
        <v>142</v>
      </c>
      <c r="D8" s="21" t="s">
        <v>142</v>
      </c>
      <c r="E8" s="21" t="s">
        <v>142</v>
      </c>
      <c r="F8" s="21" t="s">
        <v>142</v>
      </c>
      <c r="G8" s="21" t="s">
        <v>142</v>
      </c>
      <c r="H8" s="21" t="s">
        <v>142</v>
      </c>
      <c r="I8" s="21" t="s">
        <v>142</v>
      </c>
      <c r="J8" s="21" t="s">
        <v>142</v>
      </c>
      <c r="K8" s="23" t="s">
        <v>142</v>
      </c>
      <c r="L8" s="28">
        <v>115</v>
      </c>
      <c r="M8" s="28">
        <f t="shared" si="0"/>
        <v>125</v>
      </c>
      <c r="N8" s="23" t="s">
        <v>142</v>
      </c>
      <c r="O8" s="23" t="s">
        <v>142</v>
      </c>
      <c r="P8" s="23" t="s">
        <v>142</v>
      </c>
      <c r="Q8" s="23" t="s">
        <v>142</v>
      </c>
      <c r="R8" s="28">
        <v>0</v>
      </c>
      <c r="S8" s="28">
        <f t="shared" si="1"/>
        <v>190</v>
      </c>
      <c r="T8" s="21" t="s">
        <v>142</v>
      </c>
      <c r="U8" s="21" t="s">
        <v>142</v>
      </c>
      <c r="V8" s="23" t="s">
        <v>142</v>
      </c>
      <c r="W8" s="21" t="s">
        <v>143</v>
      </c>
      <c r="X8" s="28">
        <v>135</v>
      </c>
      <c r="Y8" s="28">
        <f t="shared" si="2"/>
        <v>155</v>
      </c>
      <c r="Z8" s="35" t="s">
        <v>142</v>
      </c>
      <c r="AA8" s="35" t="s">
        <v>142</v>
      </c>
      <c r="AB8" s="34" t="s">
        <v>142</v>
      </c>
      <c r="AC8" s="23" t="s">
        <v>142</v>
      </c>
      <c r="AD8" s="23" t="s">
        <v>142</v>
      </c>
      <c r="AE8" s="23" t="s">
        <v>142</v>
      </c>
      <c r="AF8" s="23" t="s">
        <v>142</v>
      </c>
      <c r="AG8" s="23" t="s">
        <v>142</v>
      </c>
      <c r="AH8" s="23" t="s">
        <v>142</v>
      </c>
      <c r="AI8" s="23" t="s">
        <v>142</v>
      </c>
      <c r="AJ8" s="23" t="s">
        <v>142</v>
      </c>
      <c r="AK8" s="23" t="s">
        <v>142</v>
      </c>
      <c r="AL8" s="23" t="s">
        <v>142</v>
      </c>
      <c r="AM8" s="23" t="s">
        <v>142</v>
      </c>
      <c r="AN8" s="23" t="s">
        <v>142</v>
      </c>
      <c r="AO8" s="23" t="s">
        <v>142</v>
      </c>
      <c r="AP8" s="23" t="s">
        <v>142</v>
      </c>
      <c r="AQ8" s="23" t="s">
        <v>142</v>
      </c>
      <c r="AR8" s="23" t="s">
        <v>142</v>
      </c>
      <c r="AS8" s="23" t="s">
        <v>142</v>
      </c>
      <c r="AT8" s="28">
        <v>30</v>
      </c>
      <c r="AU8" s="28">
        <f t="shared" si="3"/>
        <v>855</v>
      </c>
      <c r="AV8" s="23" t="s">
        <v>142</v>
      </c>
      <c r="AW8" s="23" t="s">
        <v>142</v>
      </c>
      <c r="AX8" s="23" t="s">
        <v>142</v>
      </c>
      <c r="AY8" s="23" t="s">
        <v>142</v>
      </c>
      <c r="AZ8" s="23" t="s">
        <v>142</v>
      </c>
      <c r="BA8" s="28">
        <v>0</v>
      </c>
      <c r="BB8" s="28">
        <f t="shared" si="4"/>
        <v>270</v>
      </c>
      <c r="BC8" s="21" t="s">
        <v>142</v>
      </c>
      <c r="BD8" s="28">
        <v>50</v>
      </c>
      <c r="BE8" s="28">
        <f t="shared" si="5"/>
        <v>50</v>
      </c>
      <c r="BF8" s="23" t="s">
        <v>142</v>
      </c>
      <c r="BG8" s="23" t="s">
        <v>142</v>
      </c>
      <c r="BH8" s="28">
        <v>0</v>
      </c>
      <c r="BI8" s="28">
        <f t="shared" si="6"/>
        <v>140</v>
      </c>
      <c r="BJ8" s="21" t="s">
        <v>142</v>
      </c>
      <c r="BK8" s="21" t="s">
        <v>142</v>
      </c>
      <c r="BL8" s="21" t="s">
        <v>142</v>
      </c>
      <c r="BM8" s="21" t="s">
        <v>142</v>
      </c>
      <c r="BN8" s="21" t="s">
        <v>142</v>
      </c>
      <c r="BO8" s="26" t="s">
        <v>142</v>
      </c>
      <c r="BP8" s="28">
        <v>70</v>
      </c>
      <c r="BQ8" s="28">
        <f t="shared" si="7"/>
        <v>150</v>
      </c>
      <c r="BS8" s="44">
        <f t="shared" si="8"/>
        <v>400</v>
      </c>
      <c r="BT8" s="14">
        <f t="shared" si="9"/>
        <v>1935</v>
      </c>
      <c r="BU8" s="48">
        <f t="shared" si="10"/>
        <v>0.20671834625322996</v>
      </c>
    </row>
    <row r="9" spans="1:73" x14ac:dyDescent="0.25">
      <c r="A9" t="s">
        <v>116</v>
      </c>
      <c r="B9" s="21" t="s">
        <v>142</v>
      </c>
      <c r="C9" s="21" t="s">
        <v>142</v>
      </c>
      <c r="D9" s="21" t="s">
        <v>142</v>
      </c>
      <c r="E9" s="21" t="s">
        <v>142</v>
      </c>
      <c r="F9" s="21" t="s">
        <v>142</v>
      </c>
      <c r="G9" s="21" t="s">
        <v>142</v>
      </c>
      <c r="H9" s="21" t="s">
        <v>142</v>
      </c>
      <c r="I9" s="21" t="s">
        <v>142</v>
      </c>
      <c r="J9" s="21" t="s">
        <v>142</v>
      </c>
      <c r="K9" s="23" t="s">
        <v>142</v>
      </c>
      <c r="L9" s="28">
        <v>115</v>
      </c>
      <c r="M9" s="28">
        <f t="shared" si="0"/>
        <v>125</v>
      </c>
      <c r="N9" s="23" t="s">
        <v>142</v>
      </c>
      <c r="O9" s="23" t="s">
        <v>142</v>
      </c>
      <c r="P9" s="23" t="s">
        <v>142</v>
      </c>
      <c r="Q9" s="23" t="s">
        <v>142</v>
      </c>
      <c r="R9" s="28">
        <v>0</v>
      </c>
      <c r="S9" s="28">
        <f t="shared" si="1"/>
        <v>190</v>
      </c>
      <c r="T9" s="21" t="s">
        <v>142</v>
      </c>
      <c r="U9" s="21" t="s">
        <v>142</v>
      </c>
      <c r="V9" s="23" t="s">
        <v>142</v>
      </c>
      <c r="W9" s="23" t="s">
        <v>142</v>
      </c>
      <c r="X9" s="28">
        <v>45</v>
      </c>
      <c r="Y9" s="28">
        <f t="shared" si="2"/>
        <v>155</v>
      </c>
      <c r="Z9" s="35" t="s">
        <v>142</v>
      </c>
      <c r="AA9" s="35" t="s">
        <v>142</v>
      </c>
      <c r="AB9" s="34" t="s">
        <v>142</v>
      </c>
      <c r="AC9" s="23" t="s">
        <v>142</v>
      </c>
      <c r="AD9" s="23" t="s">
        <v>142</v>
      </c>
      <c r="AE9" s="23" t="s">
        <v>142</v>
      </c>
      <c r="AF9" s="23" t="s">
        <v>142</v>
      </c>
      <c r="AG9" s="23" t="s">
        <v>142</v>
      </c>
      <c r="AH9" s="23" t="s">
        <v>142</v>
      </c>
      <c r="AI9" s="23" t="s">
        <v>142</v>
      </c>
      <c r="AJ9" s="23" t="s">
        <v>142</v>
      </c>
      <c r="AK9" s="23" t="s">
        <v>142</v>
      </c>
      <c r="AL9" s="23" t="s">
        <v>142</v>
      </c>
      <c r="AM9" s="23" t="s">
        <v>142</v>
      </c>
      <c r="AN9" s="23" t="s">
        <v>142</v>
      </c>
      <c r="AO9" s="23" t="s">
        <v>142</v>
      </c>
      <c r="AP9" s="23" t="s">
        <v>142</v>
      </c>
      <c r="AQ9" s="23" t="s">
        <v>142</v>
      </c>
      <c r="AR9" s="23" t="s">
        <v>142</v>
      </c>
      <c r="AS9" s="23" t="s">
        <v>142</v>
      </c>
      <c r="AT9" s="28">
        <v>30</v>
      </c>
      <c r="AU9" s="28">
        <f t="shared" si="3"/>
        <v>855</v>
      </c>
      <c r="AV9" s="23" t="s">
        <v>142</v>
      </c>
      <c r="AW9" s="23" t="s">
        <v>142</v>
      </c>
      <c r="AX9" s="23" t="s">
        <v>142</v>
      </c>
      <c r="AY9" s="23" t="s">
        <v>142</v>
      </c>
      <c r="AZ9" s="23" t="s">
        <v>142</v>
      </c>
      <c r="BA9" s="28">
        <v>0</v>
      </c>
      <c r="BB9" s="28">
        <f t="shared" si="4"/>
        <v>270</v>
      </c>
      <c r="BC9" s="21" t="s">
        <v>142</v>
      </c>
      <c r="BD9" s="28">
        <v>50</v>
      </c>
      <c r="BE9" s="28">
        <f t="shared" si="5"/>
        <v>50</v>
      </c>
      <c r="BF9" s="23" t="s">
        <v>142</v>
      </c>
      <c r="BG9" s="23" t="s">
        <v>142</v>
      </c>
      <c r="BH9" s="28">
        <v>0</v>
      </c>
      <c r="BI9" s="28">
        <f t="shared" si="6"/>
        <v>140</v>
      </c>
      <c r="BJ9" s="21" t="s">
        <v>142</v>
      </c>
      <c r="BK9" s="21" t="s">
        <v>142</v>
      </c>
      <c r="BL9" s="21" t="s">
        <v>142</v>
      </c>
      <c r="BM9" s="21" t="s">
        <v>142</v>
      </c>
      <c r="BN9" s="21" t="s">
        <v>142</v>
      </c>
      <c r="BO9" s="26" t="s">
        <v>142</v>
      </c>
      <c r="BP9" s="28">
        <v>70</v>
      </c>
      <c r="BQ9" s="28">
        <f t="shared" si="7"/>
        <v>150</v>
      </c>
      <c r="BS9" s="44">
        <f t="shared" si="8"/>
        <v>310</v>
      </c>
      <c r="BT9" s="14">
        <f t="shared" si="9"/>
        <v>1935</v>
      </c>
      <c r="BU9" s="48">
        <f t="shared" si="10"/>
        <v>0.16020671834625322</v>
      </c>
    </row>
    <row r="10" spans="1:73" x14ac:dyDescent="0.25">
      <c r="A10" t="s">
        <v>117</v>
      </c>
      <c r="B10" s="21" t="s">
        <v>142</v>
      </c>
      <c r="C10" s="21" t="s">
        <v>142</v>
      </c>
      <c r="D10" s="21" t="s">
        <v>142</v>
      </c>
      <c r="E10" s="21" t="s">
        <v>142</v>
      </c>
      <c r="F10" s="21" t="s">
        <v>142</v>
      </c>
      <c r="G10" s="21" t="s">
        <v>142</v>
      </c>
      <c r="H10" s="21" t="s">
        <v>142</v>
      </c>
      <c r="I10" s="21" t="s">
        <v>142</v>
      </c>
      <c r="J10" s="21" t="s">
        <v>142</v>
      </c>
      <c r="K10" s="23" t="s">
        <v>142</v>
      </c>
      <c r="L10" s="28">
        <v>115</v>
      </c>
      <c r="M10" s="28">
        <f t="shared" si="0"/>
        <v>125</v>
      </c>
      <c r="N10" s="23" t="s">
        <v>142</v>
      </c>
      <c r="O10" s="23" t="s">
        <v>142</v>
      </c>
      <c r="P10" s="23" t="s">
        <v>142</v>
      </c>
      <c r="Q10" s="23" t="s">
        <v>142</v>
      </c>
      <c r="R10" s="28">
        <v>0</v>
      </c>
      <c r="S10" s="28">
        <f t="shared" si="1"/>
        <v>190</v>
      </c>
      <c r="T10" s="21" t="s">
        <v>142</v>
      </c>
      <c r="U10" s="21" t="s">
        <v>142</v>
      </c>
      <c r="V10" s="23" t="s">
        <v>142</v>
      </c>
      <c r="W10" s="23" t="s">
        <v>142</v>
      </c>
      <c r="X10" s="28">
        <v>45</v>
      </c>
      <c r="Y10" s="28">
        <f t="shared" si="2"/>
        <v>155</v>
      </c>
      <c r="Z10" s="35" t="s">
        <v>142</v>
      </c>
      <c r="AA10" s="35" t="s">
        <v>142</v>
      </c>
      <c r="AB10" s="34" t="s">
        <v>142</v>
      </c>
      <c r="AC10" s="23" t="s">
        <v>142</v>
      </c>
      <c r="AD10" s="23" t="s">
        <v>142</v>
      </c>
      <c r="AE10" s="23" t="s">
        <v>142</v>
      </c>
      <c r="AF10" s="23" t="s">
        <v>142</v>
      </c>
      <c r="AG10" s="23" t="s">
        <v>142</v>
      </c>
      <c r="AH10" s="21" t="s">
        <v>143</v>
      </c>
      <c r="AI10" s="23" t="s">
        <v>142</v>
      </c>
      <c r="AJ10" s="23" t="s">
        <v>142</v>
      </c>
      <c r="AK10" s="23" t="s">
        <v>142</v>
      </c>
      <c r="AL10" s="23" t="s">
        <v>142</v>
      </c>
      <c r="AM10" s="23" t="s">
        <v>142</v>
      </c>
      <c r="AN10" s="23" t="s">
        <v>142</v>
      </c>
      <c r="AO10" s="23" t="s">
        <v>142</v>
      </c>
      <c r="AP10" s="23" t="s">
        <v>142</v>
      </c>
      <c r="AQ10" s="23" t="s">
        <v>142</v>
      </c>
      <c r="AR10" s="23" t="s">
        <v>142</v>
      </c>
      <c r="AS10" s="23" t="s">
        <v>142</v>
      </c>
      <c r="AT10" s="28">
        <v>80</v>
      </c>
      <c r="AU10" s="28">
        <f t="shared" si="3"/>
        <v>855</v>
      </c>
      <c r="AV10" s="23" t="s">
        <v>142</v>
      </c>
      <c r="AW10" s="23" t="s">
        <v>142</v>
      </c>
      <c r="AX10" s="23" t="s">
        <v>142</v>
      </c>
      <c r="AY10" s="23" t="s">
        <v>142</v>
      </c>
      <c r="AZ10" s="23" t="s">
        <v>142</v>
      </c>
      <c r="BA10" s="28">
        <v>0</v>
      </c>
      <c r="BB10" s="28">
        <f t="shared" si="4"/>
        <v>270</v>
      </c>
      <c r="BC10" s="21" t="s">
        <v>142</v>
      </c>
      <c r="BD10" s="28">
        <v>50</v>
      </c>
      <c r="BE10" s="28">
        <f t="shared" si="5"/>
        <v>50</v>
      </c>
      <c r="BF10" s="23" t="s">
        <v>142</v>
      </c>
      <c r="BG10" s="23" t="s">
        <v>142</v>
      </c>
      <c r="BH10" s="28">
        <v>0</v>
      </c>
      <c r="BI10" s="28">
        <f t="shared" si="6"/>
        <v>140</v>
      </c>
      <c r="BJ10" s="21" t="s">
        <v>142</v>
      </c>
      <c r="BK10" s="21" t="s">
        <v>142</v>
      </c>
      <c r="BL10" s="21" t="s">
        <v>142</v>
      </c>
      <c r="BM10" s="21" t="s">
        <v>142</v>
      </c>
      <c r="BN10" s="21" t="s">
        <v>142</v>
      </c>
      <c r="BO10" s="26" t="s">
        <v>142</v>
      </c>
      <c r="BP10" s="28">
        <v>70</v>
      </c>
      <c r="BQ10" s="28">
        <f t="shared" si="7"/>
        <v>150</v>
      </c>
      <c r="BS10" s="44">
        <f t="shared" si="8"/>
        <v>360</v>
      </c>
      <c r="BT10" s="14">
        <f t="shared" si="9"/>
        <v>1935</v>
      </c>
      <c r="BU10" s="48">
        <f t="shared" si="10"/>
        <v>0.18604651162790697</v>
      </c>
    </row>
    <row r="11" spans="1:73" x14ac:dyDescent="0.25">
      <c r="A11" t="s">
        <v>118</v>
      </c>
      <c r="B11" s="21" t="s">
        <v>142</v>
      </c>
      <c r="C11" s="21" t="s">
        <v>142</v>
      </c>
      <c r="D11" s="21" t="s">
        <v>142</v>
      </c>
      <c r="E11" s="21" t="s">
        <v>142</v>
      </c>
      <c r="F11" s="21" t="s">
        <v>142</v>
      </c>
      <c r="G11" s="21" t="s">
        <v>142</v>
      </c>
      <c r="H11" s="21" t="s">
        <v>142</v>
      </c>
      <c r="I11" s="21" t="s">
        <v>142</v>
      </c>
      <c r="J11" s="21" t="s">
        <v>142</v>
      </c>
      <c r="K11" s="23" t="s">
        <v>142</v>
      </c>
      <c r="L11" s="28">
        <v>115</v>
      </c>
      <c r="M11" s="28">
        <f t="shared" si="0"/>
        <v>125</v>
      </c>
      <c r="N11" s="23" t="s">
        <v>142</v>
      </c>
      <c r="O11" s="23" t="s">
        <v>142</v>
      </c>
      <c r="P11" s="23" t="s">
        <v>142</v>
      </c>
      <c r="Q11" s="23" t="s">
        <v>142</v>
      </c>
      <c r="R11" s="28">
        <v>0</v>
      </c>
      <c r="S11" s="28">
        <f t="shared" si="1"/>
        <v>190</v>
      </c>
      <c r="T11" s="21" t="s">
        <v>142</v>
      </c>
      <c r="U11" s="21" t="s">
        <v>142</v>
      </c>
      <c r="V11" s="23" t="s">
        <v>142</v>
      </c>
      <c r="W11" s="23" t="s">
        <v>142</v>
      </c>
      <c r="X11" s="28">
        <v>45</v>
      </c>
      <c r="Y11" s="28">
        <f t="shared" si="2"/>
        <v>155</v>
      </c>
      <c r="Z11" s="35" t="s">
        <v>142</v>
      </c>
      <c r="AA11" s="35" t="s">
        <v>142</v>
      </c>
      <c r="AB11" s="34" t="s">
        <v>142</v>
      </c>
      <c r="AC11" s="23" t="s">
        <v>142</v>
      </c>
      <c r="AD11" s="23" t="s">
        <v>142</v>
      </c>
      <c r="AE11" s="23" t="s">
        <v>142</v>
      </c>
      <c r="AF11" s="23" t="s">
        <v>142</v>
      </c>
      <c r="AG11" s="23" t="s">
        <v>142</v>
      </c>
      <c r="AH11" s="23" t="s">
        <v>142</v>
      </c>
      <c r="AI11" s="23" t="s">
        <v>142</v>
      </c>
      <c r="AJ11" s="23" t="s">
        <v>142</v>
      </c>
      <c r="AK11" s="23" t="s">
        <v>142</v>
      </c>
      <c r="AL11" s="23" t="s">
        <v>142</v>
      </c>
      <c r="AM11" s="23" t="s">
        <v>142</v>
      </c>
      <c r="AN11" s="23" t="s">
        <v>142</v>
      </c>
      <c r="AO11" s="23" t="s">
        <v>142</v>
      </c>
      <c r="AP11" s="23" t="s">
        <v>142</v>
      </c>
      <c r="AQ11" s="23" t="s">
        <v>142</v>
      </c>
      <c r="AR11" s="23" t="s">
        <v>142</v>
      </c>
      <c r="AS11" s="23" t="s">
        <v>142</v>
      </c>
      <c r="AT11" s="28">
        <v>30</v>
      </c>
      <c r="AU11" s="28">
        <f t="shared" si="3"/>
        <v>855</v>
      </c>
      <c r="AV11" s="23" t="s">
        <v>142</v>
      </c>
      <c r="AW11" s="23" t="s">
        <v>142</v>
      </c>
      <c r="AX11" s="23" t="s">
        <v>142</v>
      </c>
      <c r="AY11" s="23" t="s">
        <v>142</v>
      </c>
      <c r="AZ11" s="23" t="s">
        <v>142</v>
      </c>
      <c r="BA11" s="28">
        <v>0</v>
      </c>
      <c r="BB11" s="28">
        <f t="shared" si="4"/>
        <v>270</v>
      </c>
      <c r="BC11" s="21" t="s">
        <v>142</v>
      </c>
      <c r="BD11" s="28">
        <v>50</v>
      </c>
      <c r="BE11" s="28">
        <f t="shared" si="5"/>
        <v>50</v>
      </c>
      <c r="BF11" s="23" t="s">
        <v>142</v>
      </c>
      <c r="BG11" s="23" t="s">
        <v>142</v>
      </c>
      <c r="BH11" s="28">
        <v>0</v>
      </c>
      <c r="BI11" s="28">
        <f t="shared" si="6"/>
        <v>140</v>
      </c>
      <c r="BJ11" s="21" t="s">
        <v>142</v>
      </c>
      <c r="BK11" s="21" t="s">
        <v>142</v>
      </c>
      <c r="BL11" s="21" t="s">
        <v>142</v>
      </c>
      <c r="BM11" s="21" t="s">
        <v>142</v>
      </c>
      <c r="BN11" s="21" t="s">
        <v>142</v>
      </c>
      <c r="BO11" s="26" t="s">
        <v>142</v>
      </c>
      <c r="BP11" s="28">
        <v>70</v>
      </c>
      <c r="BQ11" s="28">
        <f t="shared" si="7"/>
        <v>150</v>
      </c>
      <c r="BS11" s="44">
        <f t="shared" si="8"/>
        <v>310</v>
      </c>
      <c r="BT11" s="14">
        <f t="shared" si="9"/>
        <v>1935</v>
      </c>
      <c r="BU11" s="48">
        <f t="shared" si="10"/>
        <v>0.16020671834625322</v>
      </c>
    </row>
    <row r="12" spans="1:73" x14ac:dyDescent="0.25">
      <c r="A12" t="s">
        <v>119</v>
      </c>
      <c r="B12" s="21" t="s">
        <v>142</v>
      </c>
      <c r="C12" s="21" t="s">
        <v>142</v>
      </c>
      <c r="D12" s="21" t="s">
        <v>142</v>
      </c>
      <c r="E12" s="21" t="s">
        <v>142</v>
      </c>
      <c r="F12" s="21" t="s">
        <v>142</v>
      </c>
      <c r="G12" s="21" t="s">
        <v>142</v>
      </c>
      <c r="H12" s="21" t="s">
        <v>142</v>
      </c>
      <c r="I12" s="21" t="s">
        <v>142</v>
      </c>
      <c r="J12" s="21" t="s">
        <v>142</v>
      </c>
      <c r="K12" s="23" t="s">
        <v>142</v>
      </c>
      <c r="L12" s="28">
        <v>115</v>
      </c>
      <c r="M12" s="28">
        <f t="shared" si="0"/>
        <v>125</v>
      </c>
      <c r="N12" s="23" t="s">
        <v>142</v>
      </c>
      <c r="O12" s="22" t="s">
        <v>144</v>
      </c>
      <c r="P12" s="23" t="s">
        <v>142</v>
      </c>
      <c r="Q12" s="21" t="s">
        <v>143</v>
      </c>
      <c r="R12" s="28">
        <v>85</v>
      </c>
      <c r="S12" s="22">
        <v>160</v>
      </c>
      <c r="T12" s="21" t="s">
        <v>142</v>
      </c>
      <c r="U12" s="21" t="s">
        <v>142</v>
      </c>
      <c r="V12" s="23" t="s">
        <v>142</v>
      </c>
      <c r="W12" s="21" t="s">
        <v>143</v>
      </c>
      <c r="X12" s="28">
        <v>135</v>
      </c>
      <c r="Y12" s="28">
        <f t="shared" si="2"/>
        <v>155</v>
      </c>
      <c r="Z12" s="35" t="s">
        <v>142</v>
      </c>
      <c r="AA12" s="35" t="s">
        <v>142</v>
      </c>
      <c r="AB12" s="34" t="s">
        <v>142</v>
      </c>
      <c r="AC12" s="21" t="s">
        <v>143</v>
      </c>
      <c r="AD12" s="21" t="s">
        <v>145</v>
      </c>
      <c r="AE12" s="23" t="s">
        <v>142</v>
      </c>
      <c r="AF12" s="21" t="s">
        <v>143</v>
      </c>
      <c r="AG12" s="21" t="s">
        <v>143</v>
      </c>
      <c r="AH12" s="21" t="s">
        <v>143</v>
      </c>
      <c r="AI12" s="23" t="s">
        <v>142</v>
      </c>
      <c r="AJ12" s="21" t="s">
        <v>143</v>
      </c>
      <c r="AK12" s="23" t="s">
        <v>142</v>
      </c>
      <c r="AL12" s="23" t="s">
        <v>142</v>
      </c>
      <c r="AM12" s="23" t="s">
        <v>142</v>
      </c>
      <c r="AN12" s="23" t="s">
        <v>142</v>
      </c>
      <c r="AO12" s="21" t="s">
        <v>143</v>
      </c>
      <c r="AP12" s="21" t="s">
        <v>143</v>
      </c>
      <c r="AQ12" s="21" t="s">
        <v>143</v>
      </c>
      <c r="AR12" s="21" t="s">
        <v>143</v>
      </c>
      <c r="AS12" s="21" t="s">
        <v>143</v>
      </c>
      <c r="AT12" s="28">
        <f>10+10+10+90+70+35+45+50+60+70+30+25+15+90</f>
        <v>610</v>
      </c>
      <c r="AU12" s="28">
        <f t="shared" si="3"/>
        <v>855</v>
      </c>
      <c r="AV12" s="21" t="s">
        <v>143</v>
      </c>
      <c r="AW12" s="21" t="s">
        <v>143</v>
      </c>
      <c r="AX12" s="21" t="s">
        <v>143</v>
      </c>
      <c r="AY12" s="21" t="s">
        <v>143</v>
      </c>
      <c r="AZ12" s="21" t="s">
        <v>143</v>
      </c>
      <c r="BA12" s="28">
        <v>270</v>
      </c>
      <c r="BB12" s="28">
        <f t="shared" si="4"/>
        <v>270</v>
      </c>
      <c r="BC12" s="21" t="s">
        <v>142</v>
      </c>
      <c r="BD12" s="28">
        <v>50</v>
      </c>
      <c r="BE12" s="28">
        <f t="shared" si="5"/>
        <v>50</v>
      </c>
      <c r="BF12" s="21" t="s">
        <v>143</v>
      </c>
      <c r="BG12" s="23" t="s">
        <v>142</v>
      </c>
      <c r="BH12" s="28">
        <v>70</v>
      </c>
      <c r="BI12" s="28">
        <f t="shared" si="6"/>
        <v>140</v>
      </c>
      <c r="BJ12" s="21" t="s">
        <v>142</v>
      </c>
      <c r="BK12" s="21" t="s">
        <v>142</v>
      </c>
      <c r="BL12" s="21" t="s">
        <v>142</v>
      </c>
      <c r="BM12" s="21" t="s">
        <v>142</v>
      </c>
      <c r="BN12" s="21" t="s">
        <v>142</v>
      </c>
      <c r="BO12" s="21" t="s">
        <v>143</v>
      </c>
      <c r="BP12" s="28">
        <v>150</v>
      </c>
      <c r="BQ12" s="28">
        <f t="shared" si="7"/>
        <v>150</v>
      </c>
      <c r="BS12" s="44">
        <f t="shared" si="8"/>
        <v>1485</v>
      </c>
      <c r="BT12" s="14">
        <f t="shared" si="9"/>
        <v>1905</v>
      </c>
      <c r="BU12" s="48">
        <f t="shared" si="10"/>
        <v>0.77952755905511806</v>
      </c>
    </row>
    <row r="13" spans="1:73" s="9" customFormat="1" x14ac:dyDescent="0.25">
      <c r="A13" s="9" t="s">
        <v>120</v>
      </c>
      <c r="B13" s="36" t="s">
        <v>142</v>
      </c>
      <c r="C13" s="36" t="s">
        <v>142</v>
      </c>
      <c r="D13" s="36" t="s">
        <v>142</v>
      </c>
      <c r="E13" s="36" t="s">
        <v>142</v>
      </c>
      <c r="F13" s="36" t="s">
        <v>142</v>
      </c>
      <c r="G13" s="36" t="s">
        <v>142</v>
      </c>
      <c r="H13" s="36" t="s">
        <v>142</v>
      </c>
      <c r="I13" s="36" t="s">
        <v>142</v>
      </c>
      <c r="J13" s="36" t="s">
        <v>142</v>
      </c>
      <c r="K13" s="37" t="s">
        <v>142</v>
      </c>
      <c r="L13" s="38">
        <v>115</v>
      </c>
      <c r="M13" s="38">
        <f t="shared" si="0"/>
        <v>125</v>
      </c>
      <c r="N13" s="37" t="s">
        <v>142</v>
      </c>
      <c r="O13" s="37" t="s">
        <v>142</v>
      </c>
      <c r="P13" s="36" t="s">
        <v>143</v>
      </c>
      <c r="Q13" s="36" t="s">
        <v>143</v>
      </c>
      <c r="R13" s="38">
        <v>120</v>
      </c>
      <c r="S13" s="38">
        <f t="shared" si="1"/>
        <v>190</v>
      </c>
      <c r="T13" s="36" t="s">
        <v>142</v>
      </c>
      <c r="U13" s="36" t="s">
        <v>142</v>
      </c>
      <c r="V13" s="37" t="s">
        <v>142</v>
      </c>
      <c r="W13" s="36" t="s">
        <v>143</v>
      </c>
      <c r="X13" s="38">
        <v>135</v>
      </c>
      <c r="Y13" s="38">
        <f t="shared" si="2"/>
        <v>155</v>
      </c>
      <c r="Z13" s="39" t="s">
        <v>142</v>
      </c>
      <c r="AA13" s="39" t="s">
        <v>142</v>
      </c>
      <c r="AB13" s="34" t="s">
        <v>142</v>
      </c>
      <c r="AC13" s="36" t="s">
        <v>143</v>
      </c>
      <c r="AD13" s="36" t="s">
        <v>143</v>
      </c>
      <c r="AE13" s="36" t="s">
        <v>143</v>
      </c>
      <c r="AF13" s="36" t="s">
        <v>143</v>
      </c>
      <c r="AG13" s="37" t="s">
        <v>142</v>
      </c>
      <c r="AH13" s="36" t="s">
        <v>143</v>
      </c>
      <c r="AI13" s="37" t="s">
        <v>142</v>
      </c>
      <c r="AJ13" s="36" t="s">
        <v>143</v>
      </c>
      <c r="AK13" s="37" t="s">
        <v>142</v>
      </c>
      <c r="AL13" s="37" t="s">
        <v>142</v>
      </c>
      <c r="AM13" s="36" t="s">
        <v>143</v>
      </c>
      <c r="AN13" s="37" t="s">
        <v>142</v>
      </c>
      <c r="AO13" s="36" t="s">
        <v>143</v>
      </c>
      <c r="AP13" s="36" t="s">
        <v>143</v>
      </c>
      <c r="AQ13" s="36" t="s">
        <v>143</v>
      </c>
      <c r="AR13" s="36" t="s">
        <v>143</v>
      </c>
      <c r="AS13" s="36" t="s">
        <v>143</v>
      </c>
      <c r="AT13" s="38">
        <f>10+10+10+90+70+50+35+50+60+35+70+30+25+15+90</f>
        <v>650</v>
      </c>
      <c r="AU13" s="38">
        <f t="shared" si="3"/>
        <v>855</v>
      </c>
      <c r="AV13" s="36" t="s">
        <v>143</v>
      </c>
      <c r="AW13" s="36" t="s">
        <v>143</v>
      </c>
      <c r="AX13" s="36" t="s">
        <v>143</v>
      </c>
      <c r="AY13" s="36" t="s">
        <v>143</v>
      </c>
      <c r="AZ13" s="36" t="s">
        <v>143</v>
      </c>
      <c r="BA13" s="28">
        <v>270</v>
      </c>
      <c r="BB13" s="38">
        <f t="shared" si="4"/>
        <v>270</v>
      </c>
      <c r="BC13" s="21" t="s">
        <v>142</v>
      </c>
      <c r="BD13" s="28">
        <v>50</v>
      </c>
      <c r="BE13" s="38">
        <f t="shared" si="5"/>
        <v>50</v>
      </c>
      <c r="BF13" s="36" t="s">
        <v>143</v>
      </c>
      <c r="BG13" s="23" t="s">
        <v>142</v>
      </c>
      <c r="BH13" s="28">
        <v>70</v>
      </c>
      <c r="BI13" s="38">
        <f t="shared" si="6"/>
        <v>140</v>
      </c>
      <c r="BJ13" s="21" t="s">
        <v>142</v>
      </c>
      <c r="BK13" s="21" t="s">
        <v>142</v>
      </c>
      <c r="BL13" s="21" t="s">
        <v>142</v>
      </c>
      <c r="BM13" s="40" t="s">
        <v>144</v>
      </c>
      <c r="BN13" s="21" t="s">
        <v>142</v>
      </c>
      <c r="BO13" s="21" t="s">
        <v>143</v>
      </c>
      <c r="BP13" s="28">
        <v>135</v>
      </c>
      <c r="BQ13" s="40">
        <v>135</v>
      </c>
      <c r="BS13" s="44">
        <f t="shared" si="8"/>
        <v>1545</v>
      </c>
      <c r="BT13" s="14">
        <f t="shared" si="9"/>
        <v>1920</v>
      </c>
      <c r="BU13" s="48">
        <f t="shared" si="10"/>
        <v>0.8046875</v>
      </c>
    </row>
    <row r="14" spans="1:73" x14ac:dyDescent="0.25">
      <c r="A14" t="s">
        <v>121</v>
      </c>
      <c r="B14" s="21" t="s">
        <v>142</v>
      </c>
      <c r="C14" s="21" t="s">
        <v>142</v>
      </c>
      <c r="D14" s="21" t="s">
        <v>142</v>
      </c>
      <c r="E14" s="21" t="s">
        <v>142</v>
      </c>
      <c r="F14" s="21" t="s">
        <v>142</v>
      </c>
      <c r="G14" s="21" t="s">
        <v>142</v>
      </c>
      <c r="H14" s="21" t="s">
        <v>142</v>
      </c>
      <c r="I14" s="21" t="s">
        <v>142</v>
      </c>
      <c r="J14" s="21" t="s">
        <v>142</v>
      </c>
      <c r="K14" s="23" t="s">
        <v>142</v>
      </c>
      <c r="L14" s="28">
        <v>115</v>
      </c>
      <c r="M14" s="28">
        <f t="shared" si="0"/>
        <v>125</v>
      </c>
      <c r="N14" s="21" t="s">
        <v>143</v>
      </c>
      <c r="O14" s="23" t="s">
        <v>142</v>
      </c>
      <c r="P14" s="21" t="s">
        <v>143</v>
      </c>
      <c r="Q14" s="21" t="s">
        <v>143</v>
      </c>
      <c r="R14" s="28">
        <v>160</v>
      </c>
      <c r="S14" s="28">
        <f t="shared" si="1"/>
        <v>190</v>
      </c>
      <c r="T14" s="21" t="s">
        <v>142</v>
      </c>
      <c r="U14" s="23" t="s">
        <v>143</v>
      </c>
      <c r="V14" s="23" t="s">
        <v>142</v>
      </c>
      <c r="W14" s="21" t="s">
        <v>143</v>
      </c>
      <c r="X14" s="28">
        <v>110</v>
      </c>
      <c r="Y14" s="28">
        <f t="shared" si="2"/>
        <v>155</v>
      </c>
      <c r="Z14" s="35" t="s">
        <v>142</v>
      </c>
      <c r="AA14" s="35" t="s">
        <v>142</v>
      </c>
      <c r="AB14" s="34" t="s">
        <v>142</v>
      </c>
      <c r="AC14" s="21" t="s">
        <v>143</v>
      </c>
      <c r="AD14" s="21" t="s">
        <v>143</v>
      </c>
      <c r="AE14" s="21" t="s">
        <v>143</v>
      </c>
      <c r="AF14" s="21" t="s">
        <v>143</v>
      </c>
      <c r="AG14" s="21" t="s">
        <v>143</v>
      </c>
      <c r="AH14" s="21" t="s">
        <v>143</v>
      </c>
      <c r="AI14" s="21" t="s">
        <v>143</v>
      </c>
      <c r="AJ14" s="21" t="s">
        <v>143</v>
      </c>
      <c r="AK14" s="21" t="s">
        <v>143</v>
      </c>
      <c r="AL14" s="23" t="s">
        <v>142</v>
      </c>
      <c r="AM14" s="21" t="s">
        <v>143</v>
      </c>
      <c r="AN14" s="21" t="s">
        <v>143</v>
      </c>
      <c r="AO14" s="21" t="s">
        <v>143</v>
      </c>
      <c r="AP14" s="21" t="s">
        <v>143</v>
      </c>
      <c r="AQ14" s="21" t="s">
        <v>143</v>
      </c>
      <c r="AR14" s="21" t="s">
        <v>143</v>
      </c>
      <c r="AS14" s="21" t="s">
        <v>143</v>
      </c>
      <c r="AT14" s="28">
        <f>10+10+10+90+70+50+35+45+50+50+60+35+35+40+70+30+25+15+90</f>
        <v>820</v>
      </c>
      <c r="AU14" s="28">
        <f t="shared" si="3"/>
        <v>855</v>
      </c>
      <c r="AV14" s="21" t="s">
        <v>143</v>
      </c>
      <c r="AW14" s="21" t="s">
        <v>143</v>
      </c>
      <c r="AX14" s="21" t="s">
        <v>143</v>
      </c>
      <c r="AY14" s="21" t="s">
        <v>143</v>
      </c>
      <c r="AZ14" s="21" t="s">
        <v>143</v>
      </c>
      <c r="BA14" s="28">
        <v>270</v>
      </c>
      <c r="BB14" s="28">
        <f t="shared" si="4"/>
        <v>270</v>
      </c>
      <c r="BC14" s="21" t="s">
        <v>142</v>
      </c>
      <c r="BD14" s="28">
        <v>50</v>
      </c>
      <c r="BE14" s="28">
        <f t="shared" si="5"/>
        <v>50</v>
      </c>
      <c r="BF14" s="21" t="s">
        <v>143</v>
      </c>
      <c r="BG14" s="23" t="s">
        <v>142</v>
      </c>
      <c r="BH14" s="28">
        <v>70</v>
      </c>
      <c r="BI14" s="28">
        <f t="shared" si="6"/>
        <v>140</v>
      </c>
      <c r="BJ14" s="21" t="s">
        <v>142</v>
      </c>
      <c r="BK14" s="21" t="s">
        <v>142</v>
      </c>
      <c r="BL14" s="21" t="s">
        <v>142</v>
      </c>
      <c r="BM14" s="21" t="s">
        <v>142</v>
      </c>
      <c r="BN14" s="21" t="s">
        <v>142</v>
      </c>
      <c r="BO14" s="21" t="s">
        <v>143</v>
      </c>
      <c r="BP14" s="28">
        <v>150</v>
      </c>
      <c r="BQ14" s="28">
        <f t="shared" si="7"/>
        <v>150</v>
      </c>
      <c r="BS14" s="44">
        <f t="shared" si="8"/>
        <v>1745</v>
      </c>
      <c r="BT14" s="14">
        <f t="shared" si="9"/>
        <v>1935</v>
      </c>
      <c r="BU14" s="48">
        <f t="shared" si="10"/>
        <v>0.90180878552971577</v>
      </c>
    </row>
    <row r="15" spans="1:73" x14ac:dyDescent="0.25">
      <c r="A15" t="s">
        <v>122</v>
      </c>
      <c r="B15" s="21" t="s">
        <v>142</v>
      </c>
      <c r="C15" s="21" t="s">
        <v>142</v>
      </c>
      <c r="D15" s="21" t="s">
        <v>142</v>
      </c>
      <c r="E15" s="21" t="s">
        <v>142</v>
      </c>
      <c r="F15" s="21" t="s">
        <v>142</v>
      </c>
      <c r="G15" s="21" t="s">
        <v>142</v>
      </c>
      <c r="H15" s="21" t="s">
        <v>142</v>
      </c>
      <c r="I15" s="21" t="s">
        <v>142</v>
      </c>
      <c r="J15" s="21" t="s">
        <v>142</v>
      </c>
      <c r="K15" s="23" t="s">
        <v>142</v>
      </c>
      <c r="L15" s="28">
        <v>115</v>
      </c>
      <c r="M15" s="28">
        <f t="shared" si="0"/>
        <v>125</v>
      </c>
      <c r="N15" s="23" t="s">
        <v>142</v>
      </c>
      <c r="O15" s="23" t="s">
        <v>142</v>
      </c>
      <c r="P15" s="21" t="s">
        <v>143</v>
      </c>
      <c r="Q15" s="21" t="s">
        <v>143</v>
      </c>
      <c r="R15" s="28">
        <v>120</v>
      </c>
      <c r="S15" s="28">
        <f t="shared" si="1"/>
        <v>190</v>
      </c>
      <c r="T15" s="21" t="s">
        <v>142</v>
      </c>
      <c r="U15" s="21" t="s">
        <v>142</v>
      </c>
      <c r="V15" s="23" t="s">
        <v>142</v>
      </c>
      <c r="W15" s="21" t="s">
        <v>143</v>
      </c>
      <c r="X15" s="28">
        <v>135</v>
      </c>
      <c r="Y15" s="28">
        <f t="shared" si="2"/>
        <v>155</v>
      </c>
      <c r="Z15" s="35" t="s">
        <v>142</v>
      </c>
      <c r="AA15" s="35" t="s">
        <v>142</v>
      </c>
      <c r="AB15" s="34" t="s">
        <v>142</v>
      </c>
      <c r="AC15" s="21" t="s">
        <v>143</v>
      </c>
      <c r="AD15" s="22" t="s">
        <v>144</v>
      </c>
      <c r="AE15" s="23" t="s">
        <v>142</v>
      </c>
      <c r="AF15" s="21" t="s">
        <v>143</v>
      </c>
      <c r="AG15" s="23" t="s">
        <v>142</v>
      </c>
      <c r="AH15" s="21" t="s">
        <v>143</v>
      </c>
      <c r="AI15" s="23" t="s">
        <v>142</v>
      </c>
      <c r="AJ15" s="21" t="s">
        <v>143</v>
      </c>
      <c r="AK15" s="23" t="s">
        <v>142</v>
      </c>
      <c r="AL15" s="23" t="s">
        <v>142</v>
      </c>
      <c r="AM15" s="21" t="s">
        <v>143</v>
      </c>
      <c r="AN15" s="21" t="s">
        <v>143</v>
      </c>
      <c r="AO15" s="21" t="s">
        <v>143</v>
      </c>
      <c r="AP15" s="21" t="s">
        <v>143</v>
      </c>
      <c r="AQ15" s="21" t="s">
        <v>143</v>
      </c>
      <c r="AR15" s="21" t="s">
        <v>143</v>
      </c>
      <c r="AS15" s="21" t="s">
        <v>143</v>
      </c>
      <c r="AT15" s="28">
        <f>10+10+10+90+35+50+60+35+40+70+30+25+15+90</f>
        <v>570</v>
      </c>
      <c r="AU15" s="22">
        <v>785</v>
      </c>
      <c r="AV15" s="21" t="s">
        <v>143</v>
      </c>
      <c r="AW15" s="21" t="s">
        <v>143</v>
      </c>
      <c r="AX15" s="21" t="s">
        <v>143</v>
      </c>
      <c r="AY15" s="21" t="s">
        <v>143</v>
      </c>
      <c r="AZ15" s="21" t="s">
        <v>143</v>
      </c>
      <c r="BA15" s="28">
        <v>270</v>
      </c>
      <c r="BB15" s="28">
        <f t="shared" si="4"/>
        <v>270</v>
      </c>
      <c r="BC15" s="21" t="s">
        <v>142</v>
      </c>
      <c r="BD15" s="28">
        <v>50</v>
      </c>
      <c r="BE15" s="28">
        <f t="shared" si="5"/>
        <v>50</v>
      </c>
      <c r="BF15" s="21" t="s">
        <v>143</v>
      </c>
      <c r="BG15" s="23" t="s">
        <v>142</v>
      </c>
      <c r="BH15" s="28">
        <v>70</v>
      </c>
      <c r="BI15" s="28">
        <f t="shared" si="6"/>
        <v>140</v>
      </c>
      <c r="BJ15" s="21" t="s">
        <v>142</v>
      </c>
      <c r="BK15" s="21" t="s">
        <v>142</v>
      </c>
      <c r="BL15" s="21" t="s">
        <v>142</v>
      </c>
      <c r="BM15" s="21" t="s">
        <v>142</v>
      </c>
      <c r="BN15" s="21" t="s">
        <v>142</v>
      </c>
      <c r="BO15" s="21" t="s">
        <v>143</v>
      </c>
      <c r="BP15" s="28">
        <v>150</v>
      </c>
      <c r="BQ15" s="28">
        <f t="shared" si="7"/>
        <v>150</v>
      </c>
      <c r="BS15" s="44">
        <f t="shared" si="8"/>
        <v>1480</v>
      </c>
      <c r="BT15" s="14">
        <f t="shared" si="9"/>
        <v>1865</v>
      </c>
      <c r="BU15" s="48">
        <f t="shared" si="10"/>
        <v>0.79356568364611257</v>
      </c>
    </row>
    <row r="16" spans="1:73" x14ac:dyDescent="0.25">
      <c r="A16" t="s">
        <v>123</v>
      </c>
      <c r="B16" s="21" t="s">
        <v>142</v>
      </c>
      <c r="C16" s="21" t="s">
        <v>142</v>
      </c>
      <c r="D16" s="21" t="s">
        <v>142</v>
      </c>
      <c r="E16" s="21" t="s">
        <v>142</v>
      </c>
      <c r="F16" s="21" t="s">
        <v>142</v>
      </c>
      <c r="G16" s="21" t="s">
        <v>142</v>
      </c>
      <c r="H16" s="21" t="s">
        <v>142</v>
      </c>
      <c r="I16" s="21" t="s">
        <v>142</v>
      </c>
      <c r="J16" s="21" t="s">
        <v>142</v>
      </c>
      <c r="K16" s="23" t="s">
        <v>142</v>
      </c>
      <c r="L16" s="28">
        <v>115</v>
      </c>
      <c r="M16" s="28">
        <f t="shared" si="0"/>
        <v>125</v>
      </c>
      <c r="N16" s="23" t="s">
        <v>142</v>
      </c>
      <c r="O16" s="23" t="s">
        <v>142</v>
      </c>
      <c r="P16" s="21" t="s">
        <v>143</v>
      </c>
      <c r="Q16" s="21" t="s">
        <v>143</v>
      </c>
      <c r="R16" s="28">
        <v>120</v>
      </c>
      <c r="S16" s="28">
        <f t="shared" si="1"/>
        <v>190</v>
      </c>
      <c r="T16" s="21" t="s">
        <v>142</v>
      </c>
      <c r="U16" s="21" t="s">
        <v>142</v>
      </c>
      <c r="V16" s="23" t="s">
        <v>142</v>
      </c>
      <c r="W16" s="21" t="s">
        <v>143</v>
      </c>
      <c r="X16" s="28">
        <v>135</v>
      </c>
      <c r="Y16" s="28">
        <f t="shared" si="2"/>
        <v>155</v>
      </c>
      <c r="Z16" s="35" t="s">
        <v>142</v>
      </c>
      <c r="AA16" s="35" t="s">
        <v>142</v>
      </c>
      <c r="AB16" s="34" t="s">
        <v>142</v>
      </c>
      <c r="AC16" s="21" t="s">
        <v>143</v>
      </c>
      <c r="AD16" s="21" t="s">
        <v>143</v>
      </c>
      <c r="AE16" s="23" t="s">
        <v>142</v>
      </c>
      <c r="AF16" s="21" t="s">
        <v>143</v>
      </c>
      <c r="AG16" s="23" t="s">
        <v>142</v>
      </c>
      <c r="AH16" s="21" t="s">
        <v>143</v>
      </c>
      <c r="AI16" s="23" t="s">
        <v>142</v>
      </c>
      <c r="AJ16" s="21" t="s">
        <v>143</v>
      </c>
      <c r="AK16" s="21" t="s">
        <v>143</v>
      </c>
      <c r="AL16" s="21" t="s">
        <v>143</v>
      </c>
      <c r="AM16" s="23" t="s">
        <v>142</v>
      </c>
      <c r="AN16" s="23" t="s">
        <v>142</v>
      </c>
      <c r="AO16" s="21" t="s">
        <v>143</v>
      </c>
      <c r="AP16" s="21" t="s">
        <v>143</v>
      </c>
      <c r="AQ16" s="21" t="s">
        <v>143</v>
      </c>
      <c r="AR16" s="21" t="s">
        <v>143</v>
      </c>
      <c r="AS16" s="21" t="s">
        <v>143</v>
      </c>
      <c r="AT16" s="28">
        <f>10+10+10+90+70+35+50+60+35+35+70+30+25+15+90</f>
        <v>635</v>
      </c>
      <c r="AU16" s="28">
        <f t="shared" si="3"/>
        <v>855</v>
      </c>
      <c r="AV16" s="21" t="s">
        <v>143</v>
      </c>
      <c r="AW16" s="21" t="s">
        <v>143</v>
      </c>
      <c r="AX16" s="21" t="s">
        <v>143</v>
      </c>
      <c r="AY16" s="21" t="s">
        <v>143</v>
      </c>
      <c r="AZ16" s="21" t="s">
        <v>143</v>
      </c>
      <c r="BA16" s="28">
        <v>270</v>
      </c>
      <c r="BB16" s="28">
        <f t="shared" si="4"/>
        <v>270</v>
      </c>
      <c r="BC16" s="21" t="s">
        <v>142</v>
      </c>
      <c r="BD16" s="28">
        <v>50</v>
      </c>
      <c r="BE16" s="28">
        <f t="shared" si="5"/>
        <v>50</v>
      </c>
      <c r="BF16" s="21" t="s">
        <v>143</v>
      </c>
      <c r="BG16" s="23" t="s">
        <v>142</v>
      </c>
      <c r="BH16" s="28">
        <v>70</v>
      </c>
      <c r="BI16" s="28">
        <f t="shared" si="6"/>
        <v>140</v>
      </c>
      <c r="BJ16" s="21" t="s">
        <v>142</v>
      </c>
      <c r="BK16" s="21" t="s">
        <v>142</v>
      </c>
      <c r="BL16" s="21" t="s">
        <v>142</v>
      </c>
      <c r="BM16" s="21" t="s">
        <v>142</v>
      </c>
      <c r="BN16" s="21" t="s">
        <v>142</v>
      </c>
      <c r="BO16" s="21" t="s">
        <v>143</v>
      </c>
      <c r="BP16" s="28">
        <v>150</v>
      </c>
      <c r="BQ16" s="28">
        <f t="shared" si="7"/>
        <v>150</v>
      </c>
      <c r="BS16" s="44">
        <f t="shared" si="8"/>
        <v>1545</v>
      </c>
      <c r="BT16" s="14">
        <f t="shared" si="9"/>
        <v>1935</v>
      </c>
      <c r="BU16" s="48">
        <f t="shared" si="10"/>
        <v>0.79844961240310075</v>
      </c>
    </row>
    <row r="17" spans="1:73" x14ac:dyDescent="0.25">
      <c r="A17" t="s">
        <v>124</v>
      </c>
      <c r="B17" s="21" t="s">
        <v>142</v>
      </c>
      <c r="C17" s="21" t="s">
        <v>142</v>
      </c>
      <c r="D17" s="21" t="s">
        <v>142</v>
      </c>
      <c r="E17" s="21" t="s">
        <v>142</v>
      </c>
      <c r="F17" s="21" t="s">
        <v>142</v>
      </c>
      <c r="G17" s="21" t="s">
        <v>142</v>
      </c>
      <c r="H17" s="21" t="s">
        <v>142</v>
      </c>
      <c r="I17" s="21" t="s">
        <v>142</v>
      </c>
      <c r="J17" s="21" t="s">
        <v>142</v>
      </c>
      <c r="K17" s="23" t="s">
        <v>142</v>
      </c>
      <c r="L17" s="28">
        <v>115</v>
      </c>
      <c r="M17" s="28">
        <f t="shared" si="0"/>
        <v>125</v>
      </c>
      <c r="N17" s="23" t="s">
        <v>142</v>
      </c>
      <c r="O17" s="23" t="s">
        <v>142</v>
      </c>
      <c r="P17" s="23" t="s">
        <v>142</v>
      </c>
      <c r="Q17" s="21" t="s">
        <v>143</v>
      </c>
      <c r="R17" s="28">
        <v>85</v>
      </c>
      <c r="S17" s="28">
        <f t="shared" si="1"/>
        <v>190</v>
      </c>
      <c r="T17" s="21" t="s">
        <v>142</v>
      </c>
      <c r="U17" s="21" t="s">
        <v>142</v>
      </c>
      <c r="V17" s="23" t="s">
        <v>142</v>
      </c>
      <c r="W17" s="21" t="s">
        <v>143</v>
      </c>
      <c r="X17" s="28">
        <v>135</v>
      </c>
      <c r="Y17" s="28">
        <f t="shared" si="2"/>
        <v>155</v>
      </c>
      <c r="Z17" s="35" t="s">
        <v>142</v>
      </c>
      <c r="AA17" s="35" t="s">
        <v>142</v>
      </c>
      <c r="AB17" s="34" t="s">
        <v>142</v>
      </c>
      <c r="AC17" s="21" t="s">
        <v>143</v>
      </c>
      <c r="AD17" s="21" t="s">
        <v>143</v>
      </c>
      <c r="AE17" s="23" t="s">
        <v>142</v>
      </c>
      <c r="AF17" s="21" t="s">
        <v>143</v>
      </c>
      <c r="AG17" s="23" t="s">
        <v>142</v>
      </c>
      <c r="AH17" s="21" t="s">
        <v>143</v>
      </c>
      <c r="AI17" s="23" t="s">
        <v>142</v>
      </c>
      <c r="AJ17" s="21" t="s">
        <v>143</v>
      </c>
      <c r="AK17" s="23" t="s">
        <v>142</v>
      </c>
      <c r="AL17" s="23" t="s">
        <v>142</v>
      </c>
      <c r="AM17" s="23" t="s">
        <v>142</v>
      </c>
      <c r="AN17" s="23" t="s">
        <v>142</v>
      </c>
      <c r="AO17" s="21" t="s">
        <v>143</v>
      </c>
      <c r="AP17" s="21" t="s">
        <v>143</v>
      </c>
      <c r="AQ17" s="21" t="s">
        <v>143</v>
      </c>
      <c r="AR17" s="21" t="s">
        <v>143</v>
      </c>
      <c r="AS17" s="21" t="s">
        <v>143</v>
      </c>
      <c r="AT17" s="28">
        <f>10+10+10+90+70+35+50+60+70+30+25+15+90</f>
        <v>565</v>
      </c>
      <c r="AU17" s="28">
        <f t="shared" si="3"/>
        <v>855</v>
      </c>
      <c r="AV17" s="21" t="s">
        <v>143</v>
      </c>
      <c r="AW17" s="21" t="s">
        <v>143</v>
      </c>
      <c r="AX17" s="21" t="s">
        <v>143</v>
      </c>
      <c r="AY17" s="21" t="s">
        <v>143</v>
      </c>
      <c r="AZ17" s="21" t="s">
        <v>143</v>
      </c>
      <c r="BA17" s="28">
        <v>270</v>
      </c>
      <c r="BB17" s="28">
        <f t="shared" si="4"/>
        <v>270</v>
      </c>
      <c r="BC17" s="21" t="s">
        <v>142</v>
      </c>
      <c r="BD17" s="28">
        <v>50</v>
      </c>
      <c r="BE17" s="28">
        <f t="shared" si="5"/>
        <v>50</v>
      </c>
      <c r="BF17" s="21" t="s">
        <v>143</v>
      </c>
      <c r="BG17" s="23" t="s">
        <v>142</v>
      </c>
      <c r="BH17" s="28">
        <v>70</v>
      </c>
      <c r="BI17" s="28">
        <f t="shared" si="6"/>
        <v>140</v>
      </c>
      <c r="BJ17" s="21" t="s">
        <v>142</v>
      </c>
      <c r="BK17" s="21" t="s">
        <v>142</v>
      </c>
      <c r="BL17" s="21" t="s">
        <v>142</v>
      </c>
      <c r="BM17" s="21" t="s">
        <v>142</v>
      </c>
      <c r="BN17" s="21" t="s">
        <v>142</v>
      </c>
      <c r="BO17" s="21" t="s">
        <v>143</v>
      </c>
      <c r="BP17" s="28">
        <v>150</v>
      </c>
      <c r="BQ17" s="28">
        <f t="shared" si="7"/>
        <v>150</v>
      </c>
      <c r="BS17" s="44">
        <f t="shared" si="8"/>
        <v>1440</v>
      </c>
      <c r="BT17" s="14">
        <f t="shared" si="9"/>
        <v>1935</v>
      </c>
      <c r="BU17" s="48">
        <f t="shared" si="10"/>
        <v>0.7441860465116279</v>
      </c>
    </row>
    <row r="18" spans="1:73" x14ac:dyDescent="0.25">
      <c r="A18" t="s">
        <v>125</v>
      </c>
      <c r="B18" s="21" t="s">
        <v>142</v>
      </c>
      <c r="C18" s="21" t="s">
        <v>142</v>
      </c>
      <c r="D18" s="21" t="s">
        <v>142</v>
      </c>
      <c r="E18" s="21" t="s">
        <v>142</v>
      </c>
      <c r="F18" s="21" t="s">
        <v>142</v>
      </c>
      <c r="G18" s="21" t="s">
        <v>142</v>
      </c>
      <c r="H18" s="21" t="s">
        <v>142</v>
      </c>
      <c r="I18" s="21" t="s">
        <v>142</v>
      </c>
      <c r="J18" s="21" t="s">
        <v>142</v>
      </c>
      <c r="K18" s="23" t="s">
        <v>142</v>
      </c>
      <c r="L18" s="28">
        <v>115</v>
      </c>
      <c r="M18" s="28">
        <f t="shared" si="0"/>
        <v>125</v>
      </c>
      <c r="N18" s="23" t="s">
        <v>142</v>
      </c>
      <c r="O18" s="23" t="s">
        <v>142</v>
      </c>
      <c r="P18" s="21" t="s">
        <v>143</v>
      </c>
      <c r="Q18" s="23" t="s">
        <v>142</v>
      </c>
      <c r="R18" s="28">
        <v>35</v>
      </c>
      <c r="S18" s="28">
        <f t="shared" si="1"/>
        <v>190</v>
      </c>
      <c r="T18" s="21" t="s">
        <v>142</v>
      </c>
      <c r="U18" s="21" t="s">
        <v>142</v>
      </c>
      <c r="V18" s="23" t="s">
        <v>142</v>
      </c>
      <c r="W18" s="21" t="s">
        <v>143</v>
      </c>
      <c r="X18" s="28">
        <v>135</v>
      </c>
      <c r="Y18" s="28">
        <f t="shared" si="2"/>
        <v>155</v>
      </c>
      <c r="Z18" s="35" t="s">
        <v>142</v>
      </c>
      <c r="AA18" s="35" t="s">
        <v>142</v>
      </c>
      <c r="AB18" s="34" t="s">
        <v>142</v>
      </c>
      <c r="AC18" s="21" t="s">
        <v>143</v>
      </c>
      <c r="AD18" s="21" t="s">
        <v>143</v>
      </c>
      <c r="AE18" s="21" t="s">
        <v>143</v>
      </c>
      <c r="AF18" s="21" t="s">
        <v>143</v>
      </c>
      <c r="AG18" s="21" t="s">
        <v>143</v>
      </c>
      <c r="AH18" s="21" t="s">
        <v>143</v>
      </c>
      <c r="AI18" s="23" t="s">
        <v>142</v>
      </c>
      <c r="AJ18" s="21" t="s">
        <v>143</v>
      </c>
      <c r="AK18" s="23" t="s">
        <v>142</v>
      </c>
      <c r="AL18" s="21" t="s">
        <v>143</v>
      </c>
      <c r="AM18" s="21" t="s">
        <v>143</v>
      </c>
      <c r="AN18" s="21" t="s">
        <v>143</v>
      </c>
      <c r="AO18" s="21" t="s">
        <v>143</v>
      </c>
      <c r="AP18" s="21" t="s">
        <v>143</v>
      </c>
      <c r="AQ18" s="21" t="s">
        <v>143</v>
      </c>
      <c r="AR18" s="21" t="s">
        <v>143</v>
      </c>
      <c r="AS18" s="21" t="s">
        <v>143</v>
      </c>
      <c r="AT18" s="28">
        <f>10+10+10+90+70+50+35+45+50+60+35+35+40+70+30+25+15+90</f>
        <v>770</v>
      </c>
      <c r="AU18" s="28">
        <f t="shared" si="3"/>
        <v>855</v>
      </c>
      <c r="AV18" s="21" t="s">
        <v>143</v>
      </c>
      <c r="AW18" s="21" t="s">
        <v>143</v>
      </c>
      <c r="AX18" s="21" t="s">
        <v>143</v>
      </c>
      <c r="AY18" s="21" t="s">
        <v>143</v>
      </c>
      <c r="AZ18" s="21" t="s">
        <v>143</v>
      </c>
      <c r="BA18" s="28">
        <v>270</v>
      </c>
      <c r="BB18" s="28">
        <f t="shared" si="4"/>
        <v>270</v>
      </c>
      <c r="BC18" s="21" t="s">
        <v>142</v>
      </c>
      <c r="BD18" s="28">
        <v>50</v>
      </c>
      <c r="BE18" s="28">
        <f t="shared" si="5"/>
        <v>50</v>
      </c>
      <c r="BF18" s="21" t="s">
        <v>143</v>
      </c>
      <c r="BG18" s="23" t="s">
        <v>142</v>
      </c>
      <c r="BH18" s="28">
        <v>70</v>
      </c>
      <c r="BI18" s="28">
        <f t="shared" si="6"/>
        <v>140</v>
      </c>
      <c r="BJ18" s="21" t="s">
        <v>142</v>
      </c>
      <c r="BK18" s="21" t="s">
        <v>142</v>
      </c>
      <c r="BL18" s="21" t="s">
        <v>142</v>
      </c>
      <c r="BM18" s="21" t="s">
        <v>142</v>
      </c>
      <c r="BN18" s="21" t="s">
        <v>142</v>
      </c>
      <c r="BO18" s="21" t="s">
        <v>143</v>
      </c>
      <c r="BP18" s="28">
        <v>150</v>
      </c>
      <c r="BQ18" s="28">
        <f t="shared" si="7"/>
        <v>150</v>
      </c>
      <c r="BS18" s="44">
        <f t="shared" si="8"/>
        <v>1595</v>
      </c>
      <c r="BT18" s="14">
        <f t="shared" si="9"/>
        <v>1935</v>
      </c>
      <c r="BU18" s="48">
        <f t="shared" si="10"/>
        <v>0.82428940568475451</v>
      </c>
    </row>
    <row r="19" spans="1:73" x14ac:dyDescent="0.25">
      <c r="A19" t="s">
        <v>126</v>
      </c>
      <c r="B19" s="21" t="s">
        <v>142</v>
      </c>
      <c r="C19" s="21" t="s">
        <v>142</v>
      </c>
      <c r="D19" s="21" t="s">
        <v>142</v>
      </c>
      <c r="E19" s="21" t="s">
        <v>142</v>
      </c>
      <c r="F19" s="21" t="s">
        <v>142</v>
      </c>
      <c r="G19" s="21" t="s">
        <v>142</v>
      </c>
      <c r="H19" s="21" t="s">
        <v>142</v>
      </c>
      <c r="I19" s="21" t="s">
        <v>142</v>
      </c>
      <c r="J19" s="21" t="s">
        <v>142</v>
      </c>
      <c r="K19" s="23" t="s">
        <v>142</v>
      </c>
      <c r="L19" s="28">
        <v>115</v>
      </c>
      <c r="M19" s="28">
        <f t="shared" si="0"/>
        <v>125</v>
      </c>
      <c r="N19" s="23" t="s">
        <v>142</v>
      </c>
      <c r="O19" s="23" t="s">
        <v>142</v>
      </c>
      <c r="P19" s="23" t="s">
        <v>142</v>
      </c>
      <c r="Q19" s="23" t="s">
        <v>142</v>
      </c>
      <c r="R19" s="28">
        <v>0</v>
      </c>
      <c r="S19" s="28">
        <f t="shared" si="1"/>
        <v>190</v>
      </c>
      <c r="T19" s="21" t="s">
        <v>142</v>
      </c>
      <c r="U19" s="21" t="s">
        <v>142</v>
      </c>
      <c r="V19" s="23" t="s">
        <v>142</v>
      </c>
      <c r="W19" s="23" t="s">
        <v>142</v>
      </c>
      <c r="X19" s="28">
        <v>45</v>
      </c>
      <c r="Y19" s="28">
        <f t="shared" si="2"/>
        <v>155</v>
      </c>
      <c r="Z19" s="35" t="s">
        <v>142</v>
      </c>
      <c r="AA19" s="35" t="s">
        <v>142</v>
      </c>
      <c r="AB19" s="34" t="s">
        <v>142</v>
      </c>
      <c r="AC19" s="23" t="s">
        <v>142</v>
      </c>
      <c r="AD19" s="23" t="s">
        <v>142</v>
      </c>
      <c r="AE19" s="23" t="s">
        <v>142</v>
      </c>
      <c r="AF19" s="23" t="s">
        <v>142</v>
      </c>
      <c r="AG19" s="23" t="s">
        <v>142</v>
      </c>
      <c r="AH19" s="23" t="s">
        <v>142</v>
      </c>
      <c r="AI19" s="23" t="s">
        <v>142</v>
      </c>
      <c r="AJ19" s="23" t="s">
        <v>142</v>
      </c>
      <c r="AK19" s="23" t="s">
        <v>142</v>
      </c>
      <c r="AL19" s="23" t="s">
        <v>142</v>
      </c>
      <c r="AM19" s="23" t="s">
        <v>142</v>
      </c>
      <c r="AN19" s="23" t="s">
        <v>142</v>
      </c>
      <c r="AO19" s="23" t="s">
        <v>142</v>
      </c>
      <c r="AP19" s="23" t="s">
        <v>142</v>
      </c>
      <c r="AQ19" s="23" t="s">
        <v>142</v>
      </c>
      <c r="AR19" s="23" t="s">
        <v>142</v>
      </c>
      <c r="AS19" s="23" t="s">
        <v>142</v>
      </c>
      <c r="AT19" s="28">
        <v>30</v>
      </c>
      <c r="AU19" s="28">
        <f t="shared" si="3"/>
        <v>855</v>
      </c>
      <c r="AV19" s="23" t="s">
        <v>142</v>
      </c>
      <c r="AW19" s="23" t="s">
        <v>142</v>
      </c>
      <c r="AX19" s="23" t="s">
        <v>142</v>
      </c>
      <c r="AY19" s="23" t="s">
        <v>142</v>
      </c>
      <c r="AZ19" s="23" t="s">
        <v>142</v>
      </c>
      <c r="BA19" s="28">
        <v>0</v>
      </c>
      <c r="BB19" s="28">
        <f t="shared" si="4"/>
        <v>270</v>
      </c>
      <c r="BC19" s="21" t="s">
        <v>142</v>
      </c>
      <c r="BD19" s="28">
        <v>50</v>
      </c>
      <c r="BE19" s="28">
        <f t="shared" si="5"/>
        <v>50</v>
      </c>
      <c r="BF19" s="23" t="s">
        <v>142</v>
      </c>
      <c r="BG19" s="23" t="s">
        <v>142</v>
      </c>
      <c r="BH19" s="28">
        <v>0</v>
      </c>
      <c r="BI19" s="28">
        <f t="shared" si="6"/>
        <v>140</v>
      </c>
      <c r="BJ19" s="21" t="s">
        <v>142</v>
      </c>
      <c r="BK19" s="21" t="s">
        <v>142</v>
      </c>
      <c r="BL19" s="21" t="s">
        <v>142</v>
      </c>
      <c r="BM19" s="21" t="s">
        <v>142</v>
      </c>
      <c r="BN19" s="21" t="s">
        <v>142</v>
      </c>
      <c r="BO19" s="26" t="s">
        <v>142</v>
      </c>
      <c r="BP19" s="28">
        <v>70</v>
      </c>
      <c r="BQ19" s="28">
        <f t="shared" si="7"/>
        <v>150</v>
      </c>
      <c r="BS19" s="44">
        <f t="shared" si="8"/>
        <v>310</v>
      </c>
      <c r="BT19" s="14">
        <f t="shared" si="9"/>
        <v>1935</v>
      </c>
      <c r="BU19" s="48">
        <f t="shared" si="10"/>
        <v>0.16020671834625322</v>
      </c>
    </row>
    <row r="20" spans="1:73" x14ac:dyDescent="0.25">
      <c r="A20" t="s">
        <v>127</v>
      </c>
      <c r="B20" s="21" t="s">
        <v>142</v>
      </c>
      <c r="C20" s="21" t="s">
        <v>142</v>
      </c>
      <c r="D20" s="21" t="s">
        <v>142</v>
      </c>
      <c r="E20" s="21" t="s">
        <v>142</v>
      </c>
      <c r="F20" s="21" t="s">
        <v>142</v>
      </c>
      <c r="G20" s="21" t="s">
        <v>142</v>
      </c>
      <c r="H20" s="21" t="s">
        <v>142</v>
      </c>
      <c r="I20" s="21" t="s">
        <v>142</v>
      </c>
      <c r="J20" s="21" t="s">
        <v>142</v>
      </c>
      <c r="K20" s="23" t="s">
        <v>142</v>
      </c>
      <c r="L20" s="28">
        <v>115</v>
      </c>
      <c r="M20" s="28">
        <f t="shared" si="0"/>
        <v>125</v>
      </c>
      <c r="N20" s="23" t="s">
        <v>142</v>
      </c>
      <c r="O20" s="23" t="s">
        <v>142</v>
      </c>
      <c r="P20" s="23" t="s">
        <v>142</v>
      </c>
      <c r="Q20" s="23" t="s">
        <v>142</v>
      </c>
      <c r="R20" s="28">
        <v>0</v>
      </c>
      <c r="S20" s="28">
        <f t="shared" si="1"/>
        <v>190</v>
      </c>
      <c r="T20" s="21" t="s">
        <v>142</v>
      </c>
      <c r="U20" s="21" t="s">
        <v>142</v>
      </c>
      <c r="V20" s="23" t="s">
        <v>142</v>
      </c>
      <c r="W20" s="23" t="s">
        <v>142</v>
      </c>
      <c r="X20" s="28">
        <v>45</v>
      </c>
      <c r="Y20" s="28">
        <f t="shared" si="2"/>
        <v>155</v>
      </c>
      <c r="Z20" s="35" t="s">
        <v>142</v>
      </c>
      <c r="AA20" s="35" t="s">
        <v>142</v>
      </c>
      <c r="AB20" s="34" t="s">
        <v>142</v>
      </c>
      <c r="AC20" s="23" t="s">
        <v>142</v>
      </c>
      <c r="AD20" s="23" t="s">
        <v>142</v>
      </c>
      <c r="AE20" s="23" t="s">
        <v>142</v>
      </c>
      <c r="AF20" s="23" t="s">
        <v>142</v>
      </c>
      <c r="AG20" s="23" t="s">
        <v>142</v>
      </c>
      <c r="AH20" s="23" t="s">
        <v>142</v>
      </c>
      <c r="AI20" s="23" t="s">
        <v>142</v>
      </c>
      <c r="AJ20" s="23" t="s">
        <v>142</v>
      </c>
      <c r="AK20" s="23" t="s">
        <v>142</v>
      </c>
      <c r="AL20" s="23" t="s">
        <v>142</v>
      </c>
      <c r="AM20" s="23" t="s">
        <v>142</v>
      </c>
      <c r="AN20" s="23" t="s">
        <v>142</v>
      </c>
      <c r="AO20" s="23" t="s">
        <v>142</v>
      </c>
      <c r="AP20" s="23" t="s">
        <v>142</v>
      </c>
      <c r="AQ20" s="23" t="s">
        <v>142</v>
      </c>
      <c r="AR20" s="23" t="s">
        <v>142</v>
      </c>
      <c r="AS20" s="23" t="s">
        <v>142</v>
      </c>
      <c r="AT20" s="28">
        <v>30</v>
      </c>
      <c r="AU20" s="28">
        <f t="shared" si="3"/>
        <v>855</v>
      </c>
      <c r="AV20" s="23" t="s">
        <v>142</v>
      </c>
      <c r="AW20" s="23" t="s">
        <v>142</v>
      </c>
      <c r="AX20" s="23" t="s">
        <v>142</v>
      </c>
      <c r="AY20" s="23" t="s">
        <v>142</v>
      </c>
      <c r="AZ20" s="23" t="s">
        <v>142</v>
      </c>
      <c r="BA20" s="28">
        <v>0</v>
      </c>
      <c r="BB20" s="28">
        <f t="shared" si="4"/>
        <v>270</v>
      </c>
      <c r="BC20" s="21" t="s">
        <v>142</v>
      </c>
      <c r="BD20" s="28">
        <v>50</v>
      </c>
      <c r="BE20" s="28">
        <f t="shared" si="5"/>
        <v>50</v>
      </c>
      <c r="BF20" s="23" t="s">
        <v>142</v>
      </c>
      <c r="BG20" s="23" t="s">
        <v>142</v>
      </c>
      <c r="BH20" s="28">
        <v>0</v>
      </c>
      <c r="BI20" s="28">
        <f t="shared" si="6"/>
        <v>140</v>
      </c>
      <c r="BJ20" s="21" t="s">
        <v>142</v>
      </c>
      <c r="BK20" s="21" t="s">
        <v>142</v>
      </c>
      <c r="BL20" s="21" t="s">
        <v>142</v>
      </c>
      <c r="BM20" s="21" t="s">
        <v>142</v>
      </c>
      <c r="BN20" s="21" t="s">
        <v>142</v>
      </c>
      <c r="BO20" s="26" t="s">
        <v>142</v>
      </c>
      <c r="BP20" s="28">
        <v>70</v>
      </c>
      <c r="BQ20" s="28">
        <f t="shared" si="7"/>
        <v>150</v>
      </c>
      <c r="BS20" s="44">
        <f t="shared" si="8"/>
        <v>310</v>
      </c>
      <c r="BT20" s="14">
        <f t="shared" si="9"/>
        <v>1935</v>
      </c>
      <c r="BU20" s="48">
        <f t="shared" si="10"/>
        <v>0.16020671834625322</v>
      </c>
    </row>
    <row r="21" spans="1:73" x14ac:dyDescent="0.25">
      <c r="A21" t="s">
        <v>128</v>
      </c>
      <c r="B21" s="21" t="s">
        <v>142</v>
      </c>
      <c r="C21" s="21" t="s">
        <v>142</v>
      </c>
      <c r="D21" s="21" t="s">
        <v>142</v>
      </c>
      <c r="E21" s="21" t="s">
        <v>142</v>
      </c>
      <c r="F21" s="21" t="s">
        <v>142</v>
      </c>
      <c r="G21" s="21" t="s">
        <v>142</v>
      </c>
      <c r="H21" s="21" t="s">
        <v>142</v>
      </c>
      <c r="I21" s="21" t="s">
        <v>142</v>
      </c>
      <c r="J21" s="21" t="s">
        <v>142</v>
      </c>
      <c r="K21" s="23" t="s">
        <v>142</v>
      </c>
      <c r="L21" s="28">
        <v>115</v>
      </c>
      <c r="M21" s="28">
        <f t="shared" si="0"/>
        <v>125</v>
      </c>
      <c r="N21" s="23" t="s">
        <v>142</v>
      </c>
      <c r="O21" s="23" t="s">
        <v>142</v>
      </c>
      <c r="P21" s="23" t="s">
        <v>142</v>
      </c>
      <c r="Q21" s="23" t="s">
        <v>142</v>
      </c>
      <c r="R21" s="28">
        <v>0</v>
      </c>
      <c r="S21" s="28">
        <f t="shared" si="1"/>
        <v>190</v>
      </c>
      <c r="T21" s="21" t="s">
        <v>142</v>
      </c>
      <c r="U21" s="21" t="s">
        <v>142</v>
      </c>
      <c r="V21" s="23" t="s">
        <v>142</v>
      </c>
      <c r="W21" s="23" t="s">
        <v>142</v>
      </c>
      <c r="X21" s="28">
        <v>45</v>
      </c>
      <c r="Y21" s="28">
        <f t="shared" si="2"/>
        <v>155</v>
      </c>
      <c r="Z21" s="35" t="s">
        <v>142</v>
      </c>
      <c r="AA21" s="35" t="s">
        <v>142</v>
      </c>
      <c r="AB21" s="34" t="s">
        <v>142</v>
      </c>
      <c r="AC21" s="23" t="s">
        <v>142</v>
      </c>
      <c r="AD21" s="23" t="s">
        <v>142</v>
      </c>
      <c r="AE21" s="23" t="s">
        <v>142</v>
      </c>
      <c r="AF21" s="23" t="s">
        <v>142</v>
      </c>
      <c r="AG21" s="23" t="s">
        <v>142</v>
      </c>
      <c r="AH21" s="23" t="s">
        <v>142</v>
      </c>
      <c r="AI21" s="23" t="s">
        <v>142</v>
      </c>
      <c r="AJ21" s="23" t="s">
        <v>142</v>
      </c>
      <c r="AK21" s="23" t="s">
        <v>142</v>
      </c>
      <c r="AL21" s="23" t="s">
        <v>142</v>
      </c>
      <c r="AM21" s="23" t="s">
        <v>142</v>
      </c>
      <c r="AN21" s="23" t="s">
        <v>142</v>
      </c>
      <c r="AO21" s="23" t="s">
        <v>142</v>
      </c>
      <c r="AP21" s="23" t="s">
        <v>142</v>
      </c>
      <c r="AQ21" s="23" t="s">
        <v>142</v>
      </c>
      <c r="AR21" s="23" t="s">
        <v>142</v>
      </c>
      <c r="AS21" s="23" t="s">
        <v>142</v>
      </c>
      <c r="AT21" s="28">
        <v>30</v>
      </c>
      <c r="AU21" s="28">
        <f t="shared" si="3"/>
        <v>855</v>
      </c>
      <c r="AV21" s="23" t="s">
        <v>142</v>
      </c>
      <c r="AW21" s="23" t="s">
        <v>142</v>
      </c>
      <c r="AX21" s="23" t="s">
        <v>142</v>
      </c>
      <c r="AY21" s="23" t="s">
        <v>142</v>
      </c>
      <c r="AZ21" s="23" t="s">
        <v>142</v>
      </c>
      <c r="BA21" s="28">
        <v>0</v>
      </c>
      <c r="BB21" s="28">
        <f t="shared" si="4"/>
        <v>270</v>
      </c>
      <c r="BC21" s="21" t="s">
        <v>142</v>
      </c>
      <c r="BD21" s="28">
        <v>50</v>
      </c>
      <c r="BE21" s="28">
        <f t="shared" si="5"/>
        <v>50</v>
      </c>
      <c r="BF21" s="23" t="s">
        <v>142</v>
      </c>
      <c r="BG21" s="23" t="s">
        <v>142</v>
      </c>
      <c r="BH21" s="28">
        <v>0</v>
      </c>
      <c r="BI21" s="28">
        <f t="shared" si="6"/>
        <v>140</v>
      </c>
      <c r="BJ21" s="21" t="s">
        <v>142</v>
      </c>
      <c r="BK21" s="21" t="s">
        <v>142</v>
      </c>
      <c r="BL21" s="21" t="s">
        <v>142</v>
      </c>
      <c r="BM21" s="21" t="s">
        <v>142</v>
      </c>
      <c r="BN21" s="21" t="s">
        <v>142</v>
      </c>
      <c r="BO21" s="26" t="s">
        <v>142</v>
      </c>
      <c r="BP21" s="28">
        <v>70</v>
      </c>
      <c r="BQ21" s="28">
        <f t="shared" si="7"/>
        <v>150</v>
      </c>
      <c r="BS21" s="44">
        <f t="shared" si="8"/>
        <v>310</v>
      </c>
      <c r="BT21" s="14">
        <f t="shared" si="9"/>
        <v>1935</v>
      </c>
      <c r="BU21" s="48">
        <f t="shared" si="10"/>
        <v>0.16020671834625322</v>
      </c>
    </row>
    <row r="22" spans="1:73" x14ac:dyDescent="0.25">
      <c r="A22" t="s">
        <v>129</v>
      </c>
      <c r="B22" s="21" t="s">
        <v>142</v>
      </c>
      <c r="C22" s="21" t="s">
        <v>142</v>
      </c>
      <c r="D22" s="21" t="s">
        <v>142</v>
      </c>
      <c r="E22" s="21" t="s">
        <v>142</v>
      </c>
      <c r="F22" s="21" t="s">
        <v>142</v>
      </c>
      <c r="G22" s="21" t="s">
        <v>142</v>
      </c>
      <c r="H22" s="21" t="s">
        <v>142</v>
      </c>
      <c r="I22" s="21" t="s">
        <v>142</v>
      </c>
      <c r="J22" s="21" t="s">
        <v>142</v>
      </c>
      <c r="K22" s="23" t="s">
        <v>142</v>
      </c>
      <c r="L22" s="28">
        <v>115</v>
      </c>
      <c r="M22" s="28">
        <f t="shared" si="0"/>
        <v>125</v>
      </c>
      <c r="N22" s="23" t="s">
        <v>142</v>
      </c>
      <c r="O22" s="23" t="s">
        <v>142</v>
      </c>
      <c r="P22" s="21" t="s">
        <v>143</v>
      </c>
      <c r="Q22" s="21" t="s">
        <v>143</v>
      </c>
      <c r="R22" s="28">
        <v>120</v>
      </c>
      <c r="S22" s="28">
        <f t="shared" si="1"/>
        <v>190</v>
      </c>
      <c r="T22" s="21" t="s">
        <v>142</v>
      </c>
      <c r="U22" s="21" t="s">
        <v>142</v>
      </c>
      <c r="V22" s="23" t="s">
        <v>142</v>
      </c>
      <c r="W22" s="21" t="s">
        <v>143</v>
      </c>
      <c r="X22" s="28">
        <v>135</v>
      </c>
      <c r="Y22" s="28">
        <f t="shared" si="2"/>
        <v>155</v>
      </c>
      <c r="Z22" s="35" t="s">
        <v>142</v>
      </c>
      <c r="AA22" s="35" t="s">
        <v>142</v>
      </c>
      <c r="AB22" s="34" t="s">
        <v>142</v>
      </c>
      <c r="AC22" s="21" t="s">
        <v>143</v>
      </c>
      <c r="AD22" s="21" t="s">
        <v>143</v>
      </c>
      <c r="AE22" s="21" t="s">
        <v>143</v>
      </c>
      <c r="AF22" s="21" t="s">
        <v>143</v>
      </c>
      <c r="AG22" s="23" t="s">
        <v>142</v>
      </c>
      <c r="AH22" s="21" t="s">
        <v>143</v>
      </c>
      <c r="AI22" s="23" t="s">
        <v>142</v>
      </c>
      <c r="AJ22" s="21" t="s">
        <v>143</v>
      </c>
      <c r="AK22" s="23" t="s">
        <v>142</v>
      </c>
      <c r="AL22" s="23" t="s">
        <v>142</v>
      </c>
      <c r="AM22" s="21" t="s">
        <v>143</v>
      </c>
      <c r="AN22" s="21" t="s">
        <v>143</v>
      </c>
      <c r="AO22" s="21" t="s">
        <v>143</v>
      </c>
      <c r="AP22" s="21" t="s">
        <v>143</v>
      </c>
      <c r="AQ22" s="21" t="s">
        <v>143</v>
      </c>
      <c r="AR22" s="21" t="s">
        <v>143</v>
      </c>
      <c r="AS22" s="21" t="s">
        <v>143</v>
      </c>
      <c r="AT22" s="28">
        <f>10+10+10+90+70+50+35+50+60+35+40+70+30+25+15+90</f>
        <v>690</v>
      </c>
      <c r="AU22" s="28">
        <f t="shared" si="3"/>
        <v>855</v>
      </c>
      <c r="AV22" s="21" t="s">
        <v>143</v>
      </c>
      <c r="AW22" s="21" t="s">
        <v>143</v>
      </c>
      <c r="AX22" s="21" t="s">
        <v>143</v>
      </c>
      <c r="AY22" s="21" t="s">
        <v>143</v>
      </c>
      <c r="AZ22" s="21" t="s">
        <v>143</v>
      </c>
      <c r="BA22" s="28">
        <v>270</v>
      </c>
      <c r="BB22" s="28">
        <f t="shared" si="4"/>
        <v>270</v>
      </c>
      <c r="BC22" s="21" t="s">
        <v>142</v>
      </c>
      <c r="BD22" s="28">
        <v>50</v>
      </c>
      <c r="BE22" s="28">
        <f t="shared" si="5"/>
        <v>50</v>
      </c>
      <c r="BF22" s="21" t="s">
        <v>143</v>
      </c>
      <c r="BG22" s="23" t="s">
        <v>142</v>
      </c>
      <c r="BH22" s="28">
        <v>70</v>
      </c>
      <c r="BI22" s="28">
        <f t="shared" si="6"/>
        <v>140</v>
      </c>
      <c r="BJ22" s="21" t="s">
        <v>142</v>
      </c>
      <c r="BK22" s="21" t="s">
        <v>142</v>
      </c>
      <c r="BL22" s="21" t="s">
        <v>142</v>
      </c>
      <c r="BM22" s="21" t="s">
        <v>142</v>
      </c>
      <c r="BN22" s="21" t="s">
        <v>142</v>
      </c>
      <c r="BO22" s="21" t="s">
        <v>143</v>
      </c>
      <c r="BP22" s="28">
        <v>150</v>
      </c>
      <c r="BQ22" s="28">
        <f t="shared" si="7"/>
        <v>150</v>
      </c>
      <c r="BS22" s="44">
        <f t="shared" si="8"/>
        <v>1600</v>
      </c>
      <c r="BT22" s="14">
        <f t="shared" si="9"/>
        <v>1935</v>
      </c>
      <c r="BU22" s="48">
        <f t="shared" si="10"/>
        <v>0.82687338501291985</v>
      </c>
    </row>
    <row r="23" spans="1:73" x14ac:dyDescent="0.25">
      <c r="A23" t="s">
        <v>130</v>
      </c>
      <c r="B23" s="21" t="s">
        <v>142</v>
      </c>
      <c r="C23" s="21" t="s">
        <v>142</v>
      </c>
      <c r="D23" s="21" t="s">
        <v>142</v>
      </c>
      <c r="E23" s="21" t="s">
        <v>142</v>
      </c>
      <c r="F23" s="21" t="s">
        <v>142</v>
      </c>
      <c r="G23" s="21" t="s">
        <v>142</v>
      </c>
      <c r="H23" s="21" t="s">
        <v>142</v>
      </c>
      <c r="I23" s="21" t="s">
        <v>142</v>
      </c>
      <c r="J23" s="21" t="s">
        <v>142</v>
      </c>
      <c r="K23" s="23" t="s">
        <v>142</v>
      </c>
      <c r="L23" s="28">
        <v>115</v>
      </c>
      <c r="M23" s="28">
        <f t="shared" si="0"/>
        <v>125</v>
      </c>
      <c r="N23" s="23" t="s">
        <v>142</v>
      </c>
      <c r="O23" s="23" t="s">
        <v>142</v>
      </c>
      <c r="P23" s="23" t="s">
        <v>142</v>
      </c>
      <c r="Q23" s="23" t="s">
        <v>142</v>
      </c>
      <c r="R23" s="28">
        <v>0</v>
      </c>
      <c r="S23" s="28">
        <f t="shared" si="1"/>
        <v>190</v>
      </c>
      <c r="T23" s="21" t="s">
        <v>142</v>
      </c>
      <c r="U23" s="21" t="s">
        <v>142</v>
      </c>
      <c r="V23" s="23" t="s">
        <v>142</v>
      </c>
      <c r="W23" s="23" t="s">
        <v>142</v>
      </c>
      <c r="X23" s="28">
        <v>45</v>
      </c>
      <c r="Y23" s="28">
        <f t="shared" si="2"/>
        <v>155</v>
      </c>
      <c r="Z23" s="35" t="s">
        <v>142</v>
      </c>
      <c r="AA23" s="35" t="s">
        <v>142</v>
      </c>
      <c r="AB23" s="34" t="s">
        <v>142</v>
      </c>
      <c r="AC23" s="23" t="s">
        <v>142</v>
      </c>
      <c r="AD23" s="23" t="s">
        <v>142</v>
      </c>
      <c r="AE23" s="23" t="s">
        <v>142</v>
      </c>
      <c r="AF23" s="23" t="s">
        <v>142</v>
      </c>
      <c r="AG23" s="23" t="s">
        <v>142</v>
      </c>
      <c r="AH23" s="23" t="s">
        <v>142</v>
      </c>
      <c r="AI23" s="23" t="s">
        <v>142</v>
      </c>
      <c r="AJ23" s="23" t="s">
        <v>142</v>
      </c>
      <c r="AK23" s="23" t="s">
        <v>142</v>
      </c>
      <c r="AL23" s="23" t="s">
        <v>142</v>
      </c>
      <c r="AM23" s="23" t="s">
        <v>142</v>
      </c>
      <c r="AN23" s="23" t="s">
        <v>142</v>
      </c>
      <c r="AO23" s="23" t="s">
        <v>142</v>
      </c>
      <c r="AP23" s="23" t="s">
        <v>142</v>
      </c>
      <c r="AQ23" s="23" t="s">
        <v>142</v>
      </c>
      <c r="AR23" s="23" t="s">
        <v>142</v>
      </c>
      <c r="AS23" s="23" t="s">
        <v>142</v>
      </c>
      <c r="AT23" s="28">
        <v>30</v>
      </c>
      <c r="AU23" s="28">
        <f t="shared" si="3"/>
        <v>855</v>
      </c>
      <c r="AV23" s="23" t="s">
        <v>142</v>
      </c>
      <c r="AW23" s="23" t="s">
        <v>142</v>
      </c>
      <c r="AX23" s="23" t="s">
        <v>142</v>
      </c>
      <c r="AY23" s="23" t="s">
        <v>142</v>
      </c>
      <c r="AZ23" s="23" t="s">
        <v>142</v>
      </c>
      <c r="BA23" s="28">
        <v>0</v>
      </c>
      <c r="BB23" s="28">
        <f t="shared" si="4"/>
        <v>270</v>
      </c>
      <c r="BC23" s="21" t="s">
        <v>142</v>
      </c>
      <c r="BD23" s="28">
        <v>50</v>
      </c>
      <c r="BE23" s="28">
        <f t="shared" si="5"/>
        <v>50</v>
      </c>
      <c r="BF23" s="23" t="s">
        <v>142</v>
      </c>
      <c r="BG23" s="23" t="s">
        <v>142</v>
      </c>
      <c r="BH23" s="28">
        <v>0</v>
      </c>
      <c r="BI23" s="28">
        <f t="shared" si="6"/>
        <v>140</v>
      </c>
      <c r="BJ23" s="21" t="s">
        <v>142</v>
      </c>
      <c r="BK23" s="21" t="s">
        <v>142</v>
      </c>
      <c r="BL23" s="21" t="s">
        <v>142</v>
      </c>
      <c r="BM23" s="21" t="s">
        <v>142</v>
      </c>
      <c r="BN23" s="21" t="s">
        <v>142</v>
      </c>
      <c r="BO23" s="26" t="s">
        <v>142</v>
      </c>
      <c r="BP23" s="28">
        <v>70</v>
      </c>
      <c r="BQ23" s="28">
        <f t="shared" si="7"/>
        <v>150</v>
      </c>
      <c r="BS23" s="44">
        <f t="shared" si="8"/>
        <v>310</v>
      </c>
      <c r="BT23" s="14">
        <f t="shared" si="9"/>
        <v>1935</v>
      </c>
      <c r="BU23" s="48">
        <f t="shared" si="10"/>
        <v>0.16020671834625322</v>
      </c>
    </row>
    <row r="24" spans="1:73" x14ac:dyDescent="0.25">
      <c r="A24" t="s">
        <v>131</v>
      </c>
      <c r="B24" s="21" t="s">
        <v>142</v>
      </c>
      <c r="C24" s="21" t="s">
        <v>142</v>
      </c>
      <c r="D24" s="21" t="s">
        <v>142</v>
      </c>
      <c r="E24" s="21" t="s">
        <v>142</v>
      </c>
      <c r="F24" s="21" t="s">
        <v>142</v>
      </c>
      <c r="G24" s="21" t="s">
        <v>142</v>
      </c>
      <c r="H24" s="21" t="s">
        <v>142</v>
      </c>
      <c r="I24" s="21" t="s">
        <v>142</v>
      </c>
      <c r="J24" s="21" t="s">
        <v>142</v>
      </c>
      <c r="K24" s="23" t="s">
        <v>142</v>
      </c>
      <c r="L24" s="28">
        <v>115</v>
      </c>
      <c r="M24" s="28">
        <f t="shared" si="0"/>
        <v>125</v>
      </c>
      <c r="N24" s="23" t="s">
        <v>142</v>
      </c>
      <c r="O24" s="23" t="s">
        <v>142</v>
      </c>
      <c r="P24" s="21" t="s">
        <v>143</v>
      </c>
      <c r="Q24" s="21" t="s">
        <v>143</v>
      </c>
      <c r="R24" s="28">
        <v>120</v>
      </c>
      <c r="S24" s="28">
        <f t="shared" si="1"/>
        <v>190</v>
      </c>
      <c r="T24" s="21" t="s">
        <v>142</v>
      </c>
      <c r="U24" s="21" t="s">
        <v>142</v>
      </c>
      <c r="V24" s="23" t="s">
        <v>142</v>
      </c>
      <c r="W24" s="21" t="s">
        <v>143</v>
      </c>
      <c r="X24" s="28">
        <v>135</v>
      </c>
      <c r="Y24" s="28">
        <f t="shared" si="2"/>
        <v>155</v>
      </c>
      <c r="Z24" s="35" t="s">
        <v>142</v>
      </c>
      <c r="AA24" s="35" t="s">
        <v>142</v>
      </c>
      <c r="AB24" s="34" t="s">
        <v>142</v>
      </c>
      <c r="AC24" s="21" t="s">
        <v>143</v>
      </c>
      <c r="AD24" s="21" t="s">
        <v>143</v>
      </c>
      <c r="AE24" s="23" t="s">
        <v>142</v>
      </c>
      <c r="AF24" s="21" t="s">
        <v>143</v>
      </c>
      <c r="AG24" s="21" t="s">
        <v>143</v>
      </c>
      <c r="AH24" s="21" t="s">
        <v>143</v>
      </c>
      <c r="AI24" s="23" t="s">
        <v>142</v>
      </c>
      <c r="AJ24" s="21" t="s">
        <v>143</v>
      </c>
      <c r="AK24" s="23" t="s">
        <v>142</v>
      </c>
      <c r="AL24" s="23" t="s">
        <v>142</v>
      </c>
      <c r="AM24" s="23" t="s">
        <v>142</v>
      </c>
      <c r="AN24" s="21" t="s">
        <v>143</v>
      </c>
      <c r="AO24" s="21" t="s">
        <v>143</v>
      </c>
      <c r="AP24" s="21" t="s">
        <v>143</v>
      </c>
      <c r="AQ24" s="21" t="s">
        <v>143</v>
      </c>
      <c r="AR24" s="21" t="s">
        <v>143</v>
      </c>
      <c r="AS24" s="21" t="s">
        <v>143</v>
      </c>
      <c r="AT24" s="28">
        <f>10+10+10+90+70+35+45+50+60+40+70+30+25+15+90</f>
        <v>650</v>
      </c>
      <c r="AU24" s="28">
        <f t="shared" si="3"/>
        <v>855</v>
      </c>
      <c r="AV24" s="21" t="s">
        <v>143</v>
      </c>
      <c r="AW24" s="21" t="s">
        <v>143</v>
      </c>
      <c r="AX24" s="21" t="s">
        <v>143</v>
      </c>
      <c r="AY24" s="21" t="s">
        <v>143</v>
      </c>
      <c r="AZ24" s="21" t="s">
        <v>143</v>
      </c>
      <c r="BA24" s="28">
        <v>270</v>
      </c>
      <c r="BB24" s="28">
        <f t="shared" si="4"/>
        <v>270</v>
      </c>
      <c r="BC24" s="21" t="s">
        <v>142</v>
      </c>
      <c r="BD24" s="28">
        <v>50</v>
      </c>
      <c r="BE24" s="28">
        <f t="shared" si="5"/>
        <v>50</v>
      </c>
      <c r="BF24" s="21" t="s">
        <v>143</v>
      </c>
      <c r="BG24" s="23" t="s">
        <v>142</v>
      </c>
      <c r="BH24" s="28">
        <v>70</v>
      </c>
      <c r="BI24" s="28">
        <f t="shared" si="6"/>
        <v>140</v>
      </c>
      <c r="BJ24" s="21" t="s">
        <v>142</v>
      </c>
      <c r="BK24" s="21" t="s">
        <v>142</v>
      </c>
      <c r="BL24" s="21" t="s">
        <v>142</v>
      </c>
      <c r="BM24" s="21" t="s">
        <v>142</v>
      </c>
      <c r="BN24" s="21" t="s">
        <v>142</v>
      </c>
      <c r="BO24" s="21" t="s">
        <v>143</v>
      </c>
      <c r="BP24" s="28">
        <v>150</v>
      </c>
      <c r="BQ24" s="28">
        <f t="shared" si="7"/>
        <v>150</v>
      </c>
      <c r="BS24" s="44">
        <f t="shared" si="8"/>
        <v>1560</v>
      </c>
      <c r="BT24" s="14">
        <f t="shared" si="9"/>
        <v>1935</v>
      </c>
      <c r="BU24" s="48">
        <f t="shared" si="10"/>
        <v>0.80620155038759689</v>
      </c>
    </row>
    <row r="25" spans="1:73" x14ac:dyDescent="0.25">
      <c r="A25" t="s">
        <v>132</v>
      </c>
      <c r="B25" s="21" t="s">
        <v>142</v>
      </c>
      <c r="C25" s="21" t="s">
        <v>142</v>
      </c>
      <c r="D25" s="21" t="s">
        <v>142</v>
      </c>
      <c r="E25" s="21" t="s">
        <v>142</v>
      </c>
      <c r="F25" s="21" t="s">
        <v>142</v>
      </c>
      <c r="G25" s="21" t="s">
        <v>142</v>
      </c>
      <c r="H25" s="21" t="s">
        <v>142</v>
      </c>
      <c r="I25" s="21" t="s">
        <v>142</v>
      </c>
      <c r="J25" s="21" t="s">
        <v>142</v>
      </c>
      <c r="K25" s="23" t="s">
        <v>142</v>
      </c>
      <c r="L25" s="28">
        <v>115</v>
      </c>
      <c r="M25" s="28">
        <f t="shared" si="0"/>
        <v>125</v>
      </c>
      <c r="N25" s="23" t="s">
        <v>142</v>
      </c>
      <c r="O25" s="23" t="s">
        <v>142</v>
      </c>
      <c r="P25" s="23" t="s">
        <v>142</v>
      </c>
      <c r="Q25" s="23" t="s">
        <v>142</v>
      </c>
      <c r="R25" s="28">
        <v>0</v>
      </c>
      <c r="S25" s="28">
        <f t="shared" si="1"/>
        <v>190</v>
      </c>
      <c r="T25" s="21" t="s">
        <v>142</v>
      </c>
      <c r="U25" s="21" t="s">
        <v>142</v>
      </c>
      <c r="V25" s="23" t="s">
        <v>142</v>
      </c>
      <c r="W25" s="23" t="s">
        <v>142</v>
      </c>
      <c r="X25" s="28">
        <v>45</v>
      </c>
      <c r="Y25" s="28">
        <f t="shared" si="2"/>
        <v>155</v>
      </c>
      <c r="Z25" s="35" t="s">
        <v>142</v>
      </c>
      <c r="AA25" s="35" t="s">
        <v>142</v>
      </c>
      <c r="AB25" s="34" t="s">
        <v>142</v>
      </c>
      <c r="AC25" s="23" t="s">
        <v>142</v>
      </c>
      <c r="AD25" s="23" t="s">
        <v>142</v>
      </c>
      <c r="AE25" s="23" t="s">
        <v>142</v>
      </c>
      <c r="AF25" s="23" t="s">
        <v>142</v>
      </c>
      <c r="AG25" s="23" t="s">
        <v>142</v>
      </c>
      <c r="AH25" s="23" t="s">
        <v>142</v>
      </c>
      <c r="AI25" s="23" t="s">
        <v>142</v>
      </c>
      <c r="AJ25" s="23" t="s">
        <v>142</v>
      </c>
      <c r="AK25" s="23" t="s">
        <v>142</v>
      </c>
      <c r="AL25" s="23" t="s">
        <v>142</v>
      </c>
      <c r="AM25" s="23" t="s">
        <v>142</v>
      </c>
      <c r="AN25" s="23" t="s">
        <v>142</v>
      </c>
      <c r="AO25" s="23" t="s">
        <v>142</v>
      </c>
      <c r="AP25" s="23" t="s">
        <v>142</v>
      </c>
      <c r="AQ25" s="23" t="s">
        <v>142</v>
      </c>
      <c r="AR25" s="23" t="s">
        <v>142</v>
      </c>
      <c r="AS25" s="23" t="s">
        <v>142</v>
      </c>
      <c r="AT25" s="28">
        <v>30</v>
      </c>
      <c r="AU25" s="28">
        <f t="shared" si="3"/>
        <v>855</v>
      </c>
      <c r="AV25" s="23" t="s">
        <v>142</v>
      </c>
      <c r="AW25" s="23" t="s">
        <v>142</v>
      </c>
      <c r="AX25" s="23" t="s">
        <v>142</v>
      </c>
      <c r="AY25" s="23" t="s">
        <v>142</v>
      </c>
      <c r="AZ25" s="23" t="s">
        <v>142</v>
      </c>
      <c r="BA25" s="28">
        <v>0</v>
      </c>
      <c r="BB25" s="28">
        <f t="shared" si="4"/>
        <v>270</v>
      </c>
      <c r="BC25" s="21" t="s">
        <v>142</v>
      </c>
      <c r="BD25" s="28">
        <v>50</v>
      </c>
      <c r="BE25" s="28">
        <f t="shared" si="5"/>
        <v>50</v>
      </c>
      <c r="BF25" s="23" t="s">
        <v>142</v>
      </c>
      <c r="BG25" s="23" t="s">
        <v>142</v>
      </c>
      <c r="BH25" s="28">
        <v>0</v>
      </c>
      <c r="BI25" s="28">
        <f t="shared" si="6"/>
        <v>140</v>
      </c>
      <c r="BJ25" s="21" t="s">
        <v>142</v>
      </c>
      <c r="BK25" s="21" t="s">
        <v>142</v>
      </c>
      <c r="BL25" s="21" t="s">
        <v>142</v>
      </c>
      <c r="BM25" s="21" t="s">
        <v>142</v>
      </c>
      <c r="BN25" s="21" t="s">
        <v>142</v>
      </c>
      <c r="BO25" s="26" t="s">
        <v>142</v>
      </c>
      <c r="BP25" s="28">
        <v>70</v>
      </c>
      <c r="BQ25" s="28">
        <f t="shared" si="7"/>
        <v>150</v>
      </c>
      <c r="BS25" s="44">
        <f t="shared" si="8"/>
        <v>310</v>
      </c>
      <c r="BT25" s="14">
        <f t="shared" si="9"/>
        <v>1935</v>
      </c>
      <c r="BU25" s="48">
        <f t="shared" si="10"/>
        <v>0.16020671834625322</v>
      </c>
    </row>
    <row r="26" spans="1:73" ht="15.75" thickBot="1" x14ac:dyDescent="0.3">
      <c r="A26" t="s">
        <v>133</v>
      </c>
      <c r="B26" s="21" t="s">
        <v>142</v>
      </c>
      <c r="C26" s="21" t="s">
        <v>142</v>
      </c>
      <c r="D26" s="21" t="s">
        <v>142</v>
      </c>
      <c r="E26" s="21" t="s">
        <v>142</v>
      </c>
      <c r="F26" s="21" t="s">
        <v>142</v>
      </c>
      <c r="G26" s="21" t="s">
        <v>142</v>
      </c>
      <c r="H26" s="21" t="s">
        <v>142</v>
      </c>
      <c r="I26" s="21" t="s">
        <v>142</v>
      </c>
      <c r="J26" s="21" t="s">
        <v>142</v>
      </c>
      <c r="K26" s="23" t="s">
        <v>142</v>
      </c>
      <c r="L26" s="28">
        <v>115</v>
      </c>
      <c r="M26" s="28">
        <f t="shared" si="0"/>
        <v>125</v>
      </c>
      <c r="N26" s="23" t="s">
        <v>142</v>
      </c>
      <c r="O26" s="23" t="s">
        <v>142</v>
      </c>
      <c r="P26" s="23" t="s">
        <v>142</v>
      </c>
      <c r="Q26" s="23" t="s">
        <v>142</v>
      </c>
      <c r="R26" s="28">
        <v>0</v>
      </c>
      <c r="S26" s="28">
        <f t="shared" si="1"/>
        <v>190</v>
      </c>
      <c r="T26" s="21" t="s">
        <v>142</v>
      </c>
      <c r="U26" s="21" t="s">
        <v>142</v>
      </c>
      <c r="V26" s="23" t="s">
        <v>142</v>
      </c>
      <c r="W26" s="23" t="s">
        <v>142</v>
      </c>
      <c r="X26" s="28">
        <v>45</v>
      </c>
      <c r="Y26" s="28">
        <f t="shared" si="2"/>
        <v>155</v>
      </c>
      <c r="Z26" s="35" t="s">
        <v>142</v>
      </c>
      <c r="AA26" s="35" t="s">
        <v>142</v>
      </c>
      <c r="AB26" s="34" t="s">
        <v>142</v>
      </c>
      <c r="AC26" s="23" t="s">
        <v>142</v>
      </c>
      <c r="AD26" s="23" t="s">
        <v>142</v>
      </c>
      <c r="AE26" s="23" t="s">
        <v>142</v>
      </c>
      <c r="AF26" s="23" t="s">
        <v>142</v>
      </c>
      <c r="AG26" s="23" t="s">
        <v>142</v>
      </c>
      <c r="AH26" s="23" t="s">
        <v>142</v>
      </c>
      <c r="AI26" s="23" t="s">
        <v>142</v>
      </c>
      <c r="AJ26" s="23" t="s">
        <v>142</v>
      </c>
      <c r="AK26" s="23" t="s">
        <v>142</v>
      </c>
      <c r="AL26" s="23" t="s">
        <v>142</v>
      </c>
      <c r="AM26" s="23" t="s">
        <v>142</v>
      </c>
      <c r="AN26" s="23" t="s">
        <v>142</v>
      </c>
      <c r="AO26" s="23" t="s">
        <v>142</v>
      </c>
      <c r="AP26" s="23" t="s">
        <v>142</v>
      </c>
      <c r="AQ26" s="23" t="s">
        <v>142</v>
      </c>
      <c r="AR26" s="23" t="s">
        <v>142</v>
      </c>
      <c r="AS26" s="23" t="s">
        <v>142</v>
      </c>
      <c r="AT26" s="28">
        <v>30</v>
      </c>
      <c r="AU26" s="28">
        <f t="shared" si="3"/>
        <v>855</v>
      </c>
      <c r="AV26" s="23" t="s">
        <v>142</v>
      </c>
      <c r="AW26" s="23" t="s">
        <v>142</v>
      </c>
      <c r="AX26" s="23" t="s">
        <v>142</v>
      </c>
      <c r="AY26" s="23" t="s">
        <v>142</v>
      </c>
      <c r="AZ26" s="23" t="s">
        <v>142</v>
      </c>
      <c r="BA26" s="28">
        <v>0</v>
      </c>
      <c r="BB26" s="28">
        <f t="shared" si="4"/>
        <v>270</v>
      </c>
      <c r="BC26" s="21" t="s">
        <v>142</v>
      </c>
      <c r="BD26" s="28">
        <v>50</v>
      </c>
      <c r="BE26" s="28">
        <f t="shared" si="5"/>
        <v>50</v>
      </c>
      <c r="BF26" s="23" t="s">
        <v>142</v>
      </c>
      <c r="BG26" s="23" t="s">
        <v>142</v>
      </c>
      <c r="BH26" s="28">
        <v>0</v>
      </c>
      <c r="BI26" s="28">
        <f t="shared" si="6"/>
        <v>140</v>
      </c>
      <c r="BJ26" s="21" t="s">
        <v>142</v>
      </c>
      <c r="BK26" s="21" t="s">
        <v>142</v>
      </c>
      <c r="BL26" s="21" t="s">
        <v>142</v>
      </c>
      <c r="BM26" s="21" t="s">
        <v>142</v>
      </c>
      <c r="BN26" s="21" t="s">
        <v>142</v>
      </c>
      <c r="BO26" s="26" t="s">
        <v>142</v>
      </c>
      <c r="BP26" s="28">
        <v>70</v>
      </c>
      <c r="BQ26" s="28">
        <f t="shared" si="7"/>
        <v>150</v>
      </c>
      <c r="BS26" s="46">
        <f t="shared" si="8"/>
        <v>310</v>
      </c>
      <c r="BT26" s="47">
        <f t="shared" si="9"/>
        <v>1935</v>
      </c>
      <c r="BU26" s="49">
        <f t="shared" si="10"/>
        <v>0.16020671834625322</v>
      </c>
    </row>
  </sheetData>
  <mergeCells count="24">
    <mergeCell ref="BC1:BE1"/>
    <mergeCell ref="BF1:BI1"/>
    <mergeCell ref="BJ1:BQ1"/>
    <mergeCell ref="AV1:BB1"/>
    <mergeCell ref="Z1:AU1"/>
    <mergeCell ref="B1:M1"/>
    <mergeCell ref="N1:S1"/>
    <mergeCell ref="T1:Y1"/>
    <mergeCell ref="L2:L3"/>
    <mergeCell ref="M2:M3"/>
    <mergeCell ref="R2:R3"/>
    <mergeCell ref="S2:S3"/>
    <mergeCell ref="X2:X3"/>
    <mergeCell ref="Y2:Y3"/>
    <mergeCell ref="AT2:AT3"/>
    <mergeCell ref="AU2:AU3"/>
    <mergeCell ref="BA2:BA3"/>
    <mergeCell ref="BB2:BB3"/>
    <mergeCell ref="BD2:BD3"/>
    <mergeCell ref="BE2:BE3"/>
    <mergeCell ref="BH2:BH3"/>
    <mergeCell ref="BI2:BI3"/>
    <mergeCell ref="BP2:BP3"/>
    <mergeCell ref="BQ2:BQ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N16" sqref="N16"/>
    </sheetView>
  </sheetViews>
  <sheetFormatPr defaultRowHeight="15" x14ac:dyDescent="0.25"/>
  <cols>
    <col min="1" max="1" width="6.85546875" style="50" bestFit="1" customWidth="1"/>
    <col min="2" max="2" width="24.85546875" style="50" bestFit="1" customWidth="1"/>
    <col min="3" max="3" width="7.5703125" style="50" customWidth="1"/>
    <col min="4" max="4" width="11.42578125" style="50" customWidth="1"/>
    <col min="5" max="5" width="8.140625" style="50" customWidth="1"/>
    <col min="6" max="7" width="9.140625" style="50"/>
    <col min="8" max="8" width="5.28515625" style="50" customWidth="1"/>
    <col min="9" max="9" width="21" style="50" bestFit="1" customWidth="1"/>
    <col min="10" max="10" width="19.5703125" style="50" customWidth="1"/>
    <col min="11" max="11" width="9.140625" style="50"/>
    <col min="12" max="12" width="7" style="50" customWidth="1"/>
    <col min="13" max="13" width="7.42578125" style="50" customWidth="1"/>
    <col min="14" max="16384" width="9.140625" style="50"/>
  </cols>
  <sheetData>
    <row r="1" spans="1:10" ht="21" x14ac:dyDescent="0.35">
      <c r="A1" s="73" t="s">
        <v>277</v>
      </c>
      <c r="B1" s="73"/>
      <c r="C1" s="73"/>
      <c r="D1" s="73"/>
      <c r="E1" s="73"/>
    </row>
    <row r="2" spans="1:10" ht="23.25" x14ac:dyDescent="0.25">
      <c r="A2" s="63" t="s">
        <v>189</v>
      </c>
      <c r="B2" s="63" t="s">
        <v>190</v>
      </c>
      <c r="C2" s="63" t="s">
        <v>192</v>
      </c>
      <c r="D2" s="63" t="s">
        <v>212</v>
      </c>
      <c r="E2" s="63" t="s">
        <v>191</v>
      </c>
      <c r="I2" s="71" t="s">
        <v>202</v>
      </c>
      <c r="J2" s="72"/>
    </row>
    <row r="3" spans="1:10" x14ac:dyDescent="0.25">
      <c r="A3" s="57">
        <v>1</v>
      </c>
      <c r="B3" s="58" t="s">
        <v>196</v>
      </c>
      <c r="C3" s="54" t="s">
        <v>193</v>
      </c>
      <c r="D3" s="58" t="s">
        <v>204</v>
      </c>
      <c r="E3" s="59">
        <v>0.9296187683284457</v>
      </c>
      <c r="I3" s="52" t="s">
        <v>203</v>
      </c>
      <c r="J3" s="53">
        <v>0.40657704602180672</v>
      </c>
    </row>
    <row r="4" spans="1:10" x14ac:dyDescent="0.25">
      <c r="A4" s="57">
        <v>2</v>
      </c>
      <c r="B4" s="58" t="s">
        <v>197</v>
      </c>
      <c r="C4" s="54" t="s">
        <v>193</v>
      </c>
      <c r="D4" s="58" t="s">
        <v>204</v>
      </c>
      <c r="E4" s="59">
        <v>0.90277777777777779</v>
      </c>
      <c r="I4" s="52" t="s">
        <v>204</v>
      </c>
      <c r="J4" s="53">
        <v>0.3878368288875314</v>
      </c>
    </row>
    <row r="5" spans="1:10" x14ac:dyDescent="0.25">
      <c r="A5" s="57">
        <v>3</v>
      </c>
      <c r="B5" s="58" t="s">
        <v>215</v>
      </c>
      <c r="C5" s="54" t="s">
        <v>193</v>
      </c>
      <c r="D5" s="58" t="s">
        <v>205</v>
      </c>
      <c r="E5" s="59">
        <v>0.90180878552971577</v>
      </c>
      <c r="I5" s="52" t="s">
        <v>205</v>
      </c>
      <c r="J5" s="53">
        <v>0.44064659427443237</v>
      </c>
    </row>
    <row r="6" spans="1:10" x14ac:dyDescent="0.25">
      <c r="A6" s="57">
        <v>4</v>
      </c>
      <c r="B6" s="58" t="s">
        <v>216</v>
      </c>
      <c r="C6" s="54" t="s">
        <v>193</v>
      </c>
      <c r="D6" s="58" t="s">
        <v>204</v>
      </c>
      <c r="E6" s="59">
        <v>0.88172043010752688</v>
      </c>
      <c r="I6" s="52" t="s">
        <v>206</v>
      </c>
      <c r="J6" s="53">
        <v>0.1537016973636692</v>
      </c>
    </row>
    <row r="7" spans="1:10" x14ac:dyDescent="0.25">
      <c r="A7" s="57">
        <v>5</v>
      </c>
      <c r="B7" s="58" t="s">
        <v>217</v>
      </c>
      <c r="C7" s="54" t="s">
        <v>193</v>
      </c>
      <c r="D7" s="58" t="s">
        <v>204</v>
      </c>
      <c r="E7" s="59">
        <v>0.86388888888888893</v>
      </c>
      <c r="I7" s="52" t="s">
        <v>207</v>
      </c>
      <c r="J7" s="53">
        <v>0.82335851249273673</v>
      </c>
    </row>
    <row r="8" spans="1:10" x14ac:dyDescent="0.25">
      <c r="A8" s="57">
        <v>6</v>
      </c>
      <c r="B8" s="58" t="s">
        <v>218</v>
      </c>
      <c r="C8" s="54" t="s">
        <v>193</v>
      </c>
      <c r="D8" s="58" t="s">
        <v>204</v>
      </c>
      <c r="E8" s="59">
        <v>0.86378737541528239</v>
      </c>
      <c r="I8" s="52" t="s">
        <v>208</v>
      </c>
      <c r="J8" s="53">
        <v>0.14893617021276595</v>
      </c>
    </row>
    <row r="9" spans="1:10" x14ac:dyDescent="0.25">
      <c r="A9" s="57">
        <v>7</v>
      </c>
      <c r="B9" s="58" t="s">
        <v>219</v>
      </c>
      <c r="C9" s="54" t="s">
        <v>193</v>
      </c>
      <c r="D9" s="58" t="s">
        <v>204</v>
      </c>
      <c r="E9" s="59">
        <v>0.85833333333333328</v>
      </c>
      <c r="I9" s="52" t="s">
        <v>209</v>
      </c>
      <c r="J9" s="53">
        <v>0.83304178814382901</v>
      </c>
    </row>
    <row r="10" spans="1:10" x14ac:dyDescent="0.25">
      <c r="A10" s="57">
        <v>8</v>
      </c>
      <c r="B10" s="58" t="s">
        <v>220</v>
      </c>
      <c r="C10" s="54" t="s">
        <v>193</v>
      </c>
      <c r="D10" s="58" t="s">
        <v>204</v>
      </c>
      <c r="E10" s="59">
        <v>0.8545454545454545</v>
      </c>
      <c r="I10" s="52" t="s">
        <v>210</v>
      </c>
      <c r="J10" s="53">
        <v>0.1644350481559784</v>
      </c>
    </row>
    <row r="11" spans="1:10" x14ac:dyDescent="0.25">
      <c r="A11" s="57">
        <v>9</v>
      </c>
      <c r="B11" s="58" t="s">
        <v>221</v>
      </c>
      <c r="C11" s="54" t="s">
        <v>193</v>
      </c>
      <c r="D11" s="58" t="s">
        <v>205</v>
      </c>
      <c r="E11" s="59">
        <v>0.82687338501291985</v>
      </c>
      <c r="I11" s="52" t="s">
        <v>211</v>
      </c>
      <c r="J11" s="53">
        <v>0.80895953757225436</v>
      </c>
    </row>
    <row r="12" spans="1:10" x14ac:dyDescent="0.25">
      <c r="A12" s="57">
        <v>10</v>
      </c>
      <c r="B12" s="58" t="s">
        <v>222</v>
      </c>
      <c r="C12" s="54" t="s">
        <v>193</v>
      </c>
      <c r="D12" s="58" t="s">
        <v>204</v>
      </c>
      <c r="E12" s="59">
        <v>0.82558139534883723</v>
      </c>
    </row>
    <row r="13" spans="1:10" x14ac:dyDescent="0.25">
      <c r="A13" s="57">
        <v>11</v>
      </c>
      <c r="B13" s="58" t="s">
        <v>223</v>
      </c>
      <c r="C13" s="54" t="s">
        <v>193</v>
      </c>
      <c r="D13" s="58" t="s">
        <v>205</v>
      </c>
      <c r="E13" s="59">
        <v>0.82428940568475451</v>
      </c>
    </row>
    <row r="14" spans="1:10" x14ac:dyDescent="0.25">
      <c r="A14" s="57">
        <v>12</v>
      </c>
      <c r="B14" s="58" t="s">
        <v>224</v>
      </c>
      <c r="C14" s="54" t="s">
        <v>193</v>
      </c>
      <c r="D14" s="58" t="s">
        <v>204</v>
      </c>
      <c r="E14" s="59">
        <v>0.81971830985915495</v>
      </c>
    </row>
    <row r="15" spans="1:10" x14ac:dyDescent="0.25">
      <c r="A15" s="57">
        <v>13</v>
      </c>
      <c r="B15" s="58" t="s">
        <v>225</v>
      </c>
      <c r="C15" s="54" t="s">
        <v>193</v>
      </c>
      <c r="D15" s="58" t="s">
        <v>204</v>
      </c>
      <c r="E15" s="59">
        <v>0.81661891117478513</v>
      </c>
    </row>
    <row r="16" spans="1:10" x14ac:dyDescent="0.25">
      <c r="A16" s="57">
        <v>14</v>
      </c>
      <c r="B16" s="58" t="s">
        <v>226</v>
      </c>
      <c r="C16" s="54" t="s">
        <v>193</v>
      </c>
      <c r="D16" s="58" t="s">
        <v>204</v>
      </c>
      <c r="E16" s="59">
        <v>0.81388888888888888</v>
      </c>
    </row>
    <row r="17" spans="1:5" x14ac:dyDescent="0.25">
      <c r="A17" s="57">
        <v>15</v>
      </c>
      <c r="B17" s="58" t="s">
        <v>227</v>
      </c>
      <c r="C17" s="54" t="s">
        <v>193</v>
      </c>
      <c r="D17" s="58" t="s">
        <v>205</v>
      </c>
      <c r="E17" s="59">
        <v>0.80620155038759689</v>
      </c>
    </row>
    <row r="18" spans="1:5" x14ac:dyDescent="0.25">
      <c r="A18" s="57">
        <v>16</v>
      </c>
      <c r="B18" s="58" t="s">
        <v>228</v>
      </c>
      <c r="C18" s="54" t="s">
        <v>193</v>
      </c>
      <c r="D18" s="58" t="s">
        <v>205</v>
      </c>
      <c r="E18" s="59">
        <v>0.8046875</v>
      </c>
    </row>
    <row r="19" spans="1:5" x14ac:dyDescent="0.25">
      <c r="A19" s="57">
        <v>17</v>
      </c>
      <c r="B19" s="58" t="s">
        <v>229</v>
      </c>
      <c r="C19" s="54" t="s">
        <v>193</v>
      </c>
      <c r="D19" s="58" t="s">
        <v>205</v>
      </c>
      <c r="E19" s="59">
        <v>0.79844961240310075</v>
      </c>
    </row>
    <row r="20" spans="1:5" x14ac:dyDescent="0.25">
      <c r="A20" s="57">
        <v>18</v>
      </c>
      <c r="B20" s="58" t="s">
        <v>230</v>
      </c>
      <c r="C20" s="54" t="s">
        <v>193</v>
      </c>
      <c r="D20" s="58" t="s">
        <v>204</v>
      </c>
      <c r="E20" s="59">
        <v>0.79532163742690054</v>
      </c>
    </row>
    <row r="21" spans="1:5" x14ac:dyDescent="0.25">
      <c r="A21" s="57">
        <v>19</v>
      </c>
      <c r="B21" s="58" t="s">
        <v>231</v>
      </c>
      <c r="C21" s="54" t="s">
        <v>193</v>
      </c>
      <c r="D21" s="58" t="s">
        <v>205</v>
      </c>
      <c r="E21" s="59">
        <v>0.79356568364611257</v>
      </c>
    </row>
    <row r="22" spans="1:5" x14ac:dyDescent="0.25">
      <c r="A22" s="57">
        <v>20</v>
      </c>
      <c r="B22" s="58" t="s">
        <v>232</v>
      </c>
      <c r="C22" s="54" t="s">
        <v>193</v>
      </c>
      <c r="D22" s="58" t="s">
        <v>205</v>
      </c>
      <c r="E22" s="59">
        <v>0.77952755905511806</v>
      </c>
    </row>
    <row r="23" spans="1:5" x14ac:dyDescent="0.25">
      <c r="A23" s="57">
        <v>21</v>
      </c>
      <c r="B23" s="58" t="s">
        <v>233</v>
      </c>
      <c r="C23" s="54" t="s">
        <v>193</v>
      </c>
      <c r="D23" s="58" t="s">
        <v>204</v>
      </c>
      <c r="E23" s="59">
        <v>0.77500000000000002</v>
      </c>
    </row>
    <row r="24" spans="1:5" x14ac:dyDescent="0.25">
      <c r="A24" s="57">
        <v>22</v>
      </c>
      <c r="B24" s="58" t="s">
        <v>234</v>
      </c>
      <c r="C24" s="54" t="s">
        <v>193</v>
      </c>
      <c r="D24" s="58" t="s">
        <v>204</v>
      </c>
      <c r="E24" s="59">
        <v>0.7583333333333333</v>
      </c>
    </row>
    <row r="25" spans="1:5" x14ac:dyDescent="0.25">
      <c r="A25" s="57">
        <v>23</v>
      </c>
      <c r="B25" s="58" t="s">
        <v>235</v>
      </c>
      <c r="C25" s="54" t="s">
        <v>193</v>
      </c>
      <c r="D25" s="58" t="s">
        <v>204</v>
      </c>
      <c r="E25" s="59">
        <v>0.75290697674418605</v>
      </c>
    </row>
    <row r="26" spans="1:5" x14ac:dyDescent="0.25">
      <c r="A26" s="57">
        <v>24</v>
      </c>
      <c r="B26" s="58" t="s">
        <v>236</v>
      </c>
      <c r="C26" s="54" t="s">
        <v>193</v>
      </c>
      <c r="D26" s="58" t="s">
        <v>205</v>
      </c>
      <c r="E26" s="59">
        <v>0.7441860465116279</v>
      </c>
    </row>
    <row r="27" spans="1:5" x14ac:dyDescent="0.25">
      <c r="A27" s="60">
        <v>25</v>
      </c>
      <c r="B27" s="61" t="s">
        <v>237</v>
      </c>
      <c r="C27" s="55" t="s">
        <v>195</v>
      </c>
      <c r="D27" s="61" t="s">
        <v>205</v>
      </c>
      <c r="E27" s="62">
        <v>0.20671834625322996</v>
      </c>
    </row>
    <row r="28" spans="1:5" x14ac:dyDescent="0.25">
      <c r="A28" s="60">
        <v>26</v>
      </c>
      <c r="B28" s="61" t="s">
        <v>238</v>
      </c>
      <c r="C28" s="55" t="s">
        <v>195</v>
      </c>
      <c r="D28" s="61" t="s">
        <v>204</v>
      </c>
      <c r="E28" s="62">
        <v>0.2</v>
      </c>
    </row>
    <row r="29" spans="1:5" x14ac:dyDescent="0.25">
      <c r="A29" s="60">
        <v>27</v>
      </c>
      <c r="B29" s="61" t="s">
        <v>239</v>
      </c>
      <c r="C29" s="55" t="s">
        <v>195</v>
      </c>
      <c r="D29" s="61" t="s">
        <v>204</v>
      </c>
      <c r="E29" s="62">
        <v>0.18888888888888888</v>
      </c>
    </row>
    <row r="30" spans="1:5" x14ac:dyDescent="0.25">
      <c r="A30" s="60">
        <v>28</v>
      </c>
      <c r="B30" s="61" t="s">
        <v>240</v>
      </c>
      <c r="C30" s="56" t="s">
        <v>194</v>
      </c>
      <c r="D30" s="61" t="s">
        <v>205</v>
      </c>
      <c r="E30" s="62">
        <v>0.18604651162790697</v>
      </c>
    </row>
    <row r="31" spans="1:5" x14ac:dyDescent="0.25">
      <c r="A31" s="60">
        <v>29</v>
      </c>
      <c r="B31" s="61" t="s">
        <v>241</v>
      </c>
      <c r="C31" s="55" t="s">
        <v>195</v>
      </c>
      <c r="D31" s="61" t="s">
        <v>204</v>
      </c>
      <c r="E31" s="62">
        <v>0.16388888888888889</v>
      </c>
    </row>
    <row r="32" spans="1:5" x14ac:dyDescent="0.25">
      <c r="A32" s="60">
        <v>29</v>
      </c>
      <c r="B32" s="61" t="s">
        <v>242</v>
      </c>
      <c r="C32" s="55" t="s">
        <v>195</v>
      </c>
      <c r="D32" s="61" t="s">
        <v>204</v>
      </c>
      <c r="E32" s="62">
        <v>0.16388888888888889</v>
      </c>
    </row>
    <row r="33" spans="1:5" x14ac:dyDescent="0.25">
      <c r="A33" s="60">
        <v>29</v>
      </c>
      <c r="B33" s="61" t="s">
        <v>243</v>
      </c>
      <c r="C33" s="55" t="s">
        <v>195</v>
      </c>
      <c r="D33" s="61" t="s">
        <v>204</v>
      </c>
      <c r="E33" s="62">
        <v>0.16388888888888889</v>
      </c>
    </row>
    <row r="34" spans="1:5" x14ac:dyDescent="0.25">
      <c r="A34" s="60">
        <v>29</v>
      </c>
      <c r="B34" s="61" t="s">
        <v>244</v>
      </c>
      <c r="C34" s="55" t="s">
        <v>195</v>
      </c>
      <c r="D34" s="61" t="s">
        <v>204</v>
      </c>
      <c r="E34" s="62">
        <v>0.16388888888888889</v>
      </c>
    </row>
    <row r="35" spans="1:5" x14ac:dyDescent="0.25">
      <c r="A35" s="60">
        <v>33</v>
      </c>
      <c r="B35" s="61" t="s">
        <v>245</v>
      </c>
      <c r="C35" s="55" t="s">
        <v>195</v>
      </c>
      <c r="D35" s="61" t="s">
        <v>204</v>
      </c>
      <c r="E35" s="62">
        <v>0.16250000000000001</v>
      </c>
    </row>
    <row r="36" spans="1:5" x14ac:dyDescent="0.25">
      <c r="A36" s="60">
        <v>34</v>
      </c>
      <c r="B36" s="61" t="s">
        <v>246</v>
      </c>
      <c r="C36" s="55" t="s">
        <v>195</v>
      </c>
      <c r="D36" s="61" t="s">
        <v>204</v>
      </c>
      <c r="E36" s="62">
        <v>0.16083916083916083</v>
      </c>
    </row>
    <row r="37" spans="1:5" x14ac:dyDescent="0.25">
      <c r="A37" s="60">
        <v>35</v>
      </c>
      <c r="B37" s="61" t="s">
        <v>247</v>
      </c>
      <c r="C37" s="55" t="s">
        <v>195</v>
      </c>
      <c r="D37" s="61" t="s">
        <v>205</v>
      </c>
      <c r="E37" s="62">
        <v>0.16020671834625322</v>
      </c>
    </row>
    <row r="38" spans="1:5" x14ac:dyDescent="0.25">
      <c r="A38" s="60">
        <v>35</v>
      </c>
      <c r="B38" s="61" t="s">
        <v>248</v>
      </c>
      <c r="C38" s="55" t="s">
        <v>195</v>
      </c>
      <c r="D38" s="61" t="s">
        <v>205</v>
      </c>
      <c r="E38" s="62">
        <v>0.16020671834625322</v>
      </c>
    </row>
    <row r="39" spans="1:5" x14ac:dyDescent="0.25">
      <c r="A39" s="60">
        <v>35</v>
      </c>
      <c r="B39" s="61" t="s">
        <v>249</v>
      </c>
      <c r="C39" s="55" t="s">
        <v>195</v>
      </c>
      <c r="D39" s="61" t="s">
        <v>205</v>
      </c>
      <c r="E39" s="62">
        <v>0.16020671834625322</v>
      </c>
    </row>
    <row r="40" spans="1:5" x14ac:dyDescent="0.25">
      <c r="A40" s="60">
        <v>35</v>
      </c>
      <c r="B40" s="61" t="s">
        <v>250</v>
      </c>
      <c r="C40" s="55" t="s">
        <v>195</v>
      </c>
      <c r="D40" s="61" t="s">
        <v>205</v>
      </c>
      <c r="E40" s="62">
        <v>0.16020671834625322</v>
      </c>
    </row>
    <row r="41" spans="1:5" x14ac:dyDescent="0.25">
      <c r="A41" s="60">
        <v>35</v>
      </c>
      <c r="B41" s="61" t="s">
        <v>251</v>
      </c>
      <c r="C41" s="55" t="s">
        <v>195</v>
      </c>
      <c r="D41" s="61" t="s">
        <v>205</v>
      </c>
      <c r="E41" s="62">
        <v>0.16020671834625322</v>
      </c>
    </row>
    <row r="42" spans="1:5" x14ac:dyDescent="0.25">
      <c r="A42" s="60">
        <v>35</v>
      </c>
      <c r="B42" s="61" t="s">
        <v>252</v>
      </c>
      <c r="C42" s="55" t="s">
        <v>195</v>
      </c>
      <c r="D42" s="61" t="s">
        <v>205</v>
      </c>
      <c r="E42" s="62">
        <v>0.16020671834625322</v>
      </c>
    </row>
    <row r="43" spans="1:5" x14ac:dyDescent="0.25">
      <c r="A43" s="60">
        <v>35</v>
      </c>
      <c r="B43" s="61" t="s">
        <v>253</v>
      </c>
      <c r="C43" s="55" t="s">
        <v>195</v>
      </c>
      <c r="D43" s="61" t="s">
        <v>205</v>
      </c>
      <c r="E43" s="62">
        <v>0.16020671834625322</v>
      </c>
    </row>
    <row r="44" spans="1:5" x14ac:dyDescent="0.25">
      <c r="A44" s="60">
        <v>35</v>
      </c>
      <c r="B44" s="61" t="s">
        <v>254</v>
      </c>
      <c r="C44" s="55" t="s">
        <v>195</v>
      </c>
      <c r="D44" s="61" t="s">
        <v>205</v>
      </c>
      <c r="E44" s="62">
        <v>0.16020671834625322</v>
      </c>
    </row>
    <row r="45" spans="1:5" x14ac:dyDescent="0.25">
      <c r="A45" s="60">
        <v>35</v>
      </c>
      <c r="B45" s="61" t="s">
        <v>255</v>
      </c>
      <c r="C45" s="55" t="s">
        <v>195</v>
      </c>
      <c r="D45" s="61" t="s">
        <v>205</v>
      </c>
      <c r="E45" s="62">
        <v>0.16020671834625322</v>
      </c>
    </row>
    <row r="46" spans="1:5" x14ac:dyDescent="0.25">
      <c r="A46" s="60">
        <v>35</v>
      </c>
      <c r="B46" s="61" t="s">
        <v>256</v>
      </c>
      <c r="C46" s="55" t="s">
        <v>195</v>
      </c>
      <c r="D46" s="61" t="s">
        <v>205</v>
      </c>
      <c r="E46" s="62">
        <v>0.16020671834625322</v>
      </c>
    </row>
    <row r="47" spans="1:5" x14ac:dyDescent="0.25">
      <c r="A47" s="60">
        <v>45</v>
      </c>
      <c r="B47" s="61" t="s">
        <v>257</v>
      </c>
      <c r="C47" s="55" t="s">
        <v>195</v>
      </c>
      <c r="D47" s="61" t="s">
        <v>204</v>
      </c>
      <c r="E47" s="62">
        <v>0.15</v>
      </c>
    </row>
    <row r="48" spans="1:5" x14ac:dyDescent="0.25">
      <c r="A48" s="60">
        <v>45</v>
      </c>
      <c r="B48" s="61" t="s">
        <v>258</v>
      </c>
      <c r="C48" s="55" t="s">
        <v>195</v>
      </c>
      <c r="D48" s="61" t="s">
        <v>204</v>
      </c>
      <c r="E48" s="62">
        <v>0.15</v>
      </c>
    </row>
    <row r="49" spans="1:5" x14ac:dyDescent="0.25">
      <c r="A49" s="60">
        <v>45</v>
      </c>
      <c r="B49" s="61" t="s">
        <v>259</v>
      </c>
      <c r="C49" s="55" t="s">
        <v>195</v>
      </c>
      <c r="D49" s="61" t="s">
        <v>204</v>
      </c>
      <c r="E49" s="62">
        <v>0.15</v>
      </c>
    </row>
    <row r="50" spans="1:5" x14ac:dyDescent="0.25">
      <c r="A50" s="60">
        <v>48</v>
      </c>
      <c r="B50" s="61" t="s">
        <v>260</v>
      </c>
      <c r="C50" s="55" t="s">
        <v>195</v>
      </c>
      <c r="D50" s="61" t="s">
        <v>204</v>
      </c>
      <c r="E50" s="62">
        <v>0.14942528735632185</v>
      </c>
    </row>
    <row r="51" spans="1:5" x14ac:dyDescent="0.25">
      <c r="A51" s="60">
        <v>49</v>
      </c>
      <c r="B51" s="61" t="s">
        <v>261</v>
      </c>
      <c r="C51" s="55" t="s">
        <v>195</v>
      </c>
      <c r="D51" s="61" t="s">
        <v>204</v>
      </c>
      <c r="E51" s="62">
        <v>0.14444444444444443</v>
      </c>
    </row>
    <row r="52" spans="1:5" x14ac:dyDescent="0.25">
      <c r="A52" s="60">
        <v>49</v>
      </c>
      <c r="B52" s="61" t="s">
        <v>262</v>
      </c>
      <c r="C52" s="55" t="s">
        <v>195</v>
      </c>
      <c r="D52" s="61" t="s">
        <v>204</v>
      </c>
      <c r="E52" s="62">
        <v>0.14444444444444443</v>
      </c>
    </row>
    <row r="53" spans="1:5" x14ac:dyDescent="0.25">
      <c r="A53" s="60">
        <v>49</v>
      </c>
      <c r="B53" s="61" t="s">
        <v>263</v>
      </c>
      <c r="C53" s="55" t="s">
        <v>195</v>
      </c>
      <c r="D53" s="61" t="s">
        <v>204</v>
      </c>
      <c r="E53" s="62">
        <v>0.14444444444444443</v>
      </c>
    </row>
    <row r="54" spans="1:5" x14ac:dyDescent="0.25">
      <c r="A54" s="60">
        <v>49</v>
      </c>
      <c r="B54" s="61" t="s">
        <v>264</v>
      </c>
      <c r="C54" s="55" t="s">
        <v>195</v>
      </c>
      <c r="D54" s="61" t="s">
        <v>204</v>
      </c>
      <c r="E54" s="62">
        <v>0.14444444444444443</v>
      </c>
    </row>
    <row r="55" spans="1:5" x14ac:dyDescent="0.25">
      <c r="A55" s="60">
        <v>49</v>
      </c>
      <c r="B55" s="61" t="s">
        <v>265</v>
      </c>
      <c r="C55" s="55" t="s">
        <v>195</v>
      </c>
      <c r="D55" s="61" t="s">
        <v>204</v>
      </c>
      <c r="E55" s="62">
        <v>0.14444444444444443</v>
      </c>
    </row>
    <row r="56" spans="1:5" x14ac:dyDescent="0.25">
      <c r="A56" s="60">
        <v>54</v>
      </c>
      <c r="B56" s="61" t="s">
        <v>266</v>
      </c>
      <c r="C56" s="55" t="s">
        <v>195</v>
      </c>
      <c r="D56" s="61" t="s">
        <v>204</v>
      </c>
      <c r="E56" s="62">
        <v>0.13966480446927373</v>
      </c>
    </row>
    <row r="57" spans="1:5" x14ac:dyDescent="0.25">
      <c r="A57" s="60">
        <v>54</v>
      </c>
      <c r="B57" s="61" t="s">
        <v>267</v>
      </c>
      <c r="C57" s="55" t="s">
        <v>195</v>
      </c>
      <c r="D57" s="61" t="s">
        <v>204</v>
      </c>
      <c r="E57" s="62">
        <v>0.13966480446927373</v>
      </c>
    </row>
    <row r="58" spans="1:5" x14ac:dyDescent="0.25">
      <c r="A58" s="60">
        <v>54</v>
      </c>
      <c r="B58" s="61" t="s">
        <v>268</v>
      </c>
      <c r="C58" s="55" t="s">
        <v>195</v>
      </c>
      <c r="D58" s="61" t="s">
        <v>204</v>
      </c>
      <c r="E58" s="62">
        <v>0.13966480446927373</v>
      </c>
    </row>
    <row r="59" spans="1:5" x14ac:dyDescent="0.25">
      <c r="A59" s="60">
        <v>57</v>
      </c>
      <c r="B59" s="61" t="s">
        <v>269</v>
      </c>
      <c r="C59" s="55" t="s">
        <v>195</v>
      </c>
      <c r="D59" s="61" t="s">
        <v>204</v>
      </c>
      <c r="E59" s="62">
        <v>0.1388888888888889</v>
      </c>
    </row>
    <row r="60" spans="1:5" x14ac:dyDescent="0.25">
      <c r="A60" s="60">
        <v>58</v>
      </c>
      <c r="B60" s="61" t="s">
        <v>270</v>
      </c>
      <c r="C60" s="55" t="s">
        <v>195</v>
      </c>
      <c r="D60" s="61" t="s">
        <v>204</v>
      </c>
      <c r="E60" s="62">
        <v>0.1361111111111111</v>
      </c>
    </row>
    <row r="61" spans="1:5" x14ac:dyDescent="0.25">
      <c r="A61" s="60">
        <v>58</v>
      </c>
      <c r="B61" s="61" t="s">
        <v>271</v>
      </c>
      <c r="C61" s="55" t="s">
        <v>195</v>
      </c>
      <c r="D61" s="61" t="s">
        <v>204</v>
      </c>
      <c r="E61" s="62">
        <v>0.1361111111111111</v>
      </c>
    </row>
    <row r="62" spans="1:5" x14ac:dyDescent="0.25">
      <c r="A62" s="60">
        <v>58</v>
      </c>
      <c r="B62" s="61" t="s">
        <v>272</v>
      </c>
      <c r="C62" s="55" t="s">
        <v>195</v>
      </c>
      <c r="D62" s="61" t="s">
        <v>204</v>
      </c>
      <c r="E62" s="62">
        <v>0.1361111111111111</v>
      </c>
    </row>
    <row r="63" spans="1:5" x14ac:dyDescent="0.25">
      <c r="A63" s="60">
        <v>58</v>
      </c>
      <c r="B63" s="61" t="s">
        <v>273</v>
      </c>
      <c r="C63" s="55" t="s">
        <v>195</v>
      </c>
      <c r="D63" s="61" t="s">
        <v>204</v>
      </c>
      <c r="E63" s="62">
        <v>0.1361111111111111</v>
      </c>
    </row>
    <row r="64" spans="1:5" x14ac:dyDescent="0.25">
      <c r="A64" s="60">
        <v>62</v>
      </c>
      <c r="B64" s="61" t="s">
        <v>274</v>
      </c>
      <c r="C64" s="55" t="s">
        <v>195</v>
      </c>
      <c r="D64" s="61" t="s">
        <v>204</v>
      </c>
      <c r="E64" s="62">
        <v>0.11666666666666667</v>
      </c>
    </row>
    <row r="65" spans="1:5" x14ac:dyDescent="0.25">
      <c r="A65" s="60">
        <v>62</v>
      </c>
      <c r="B65" s="61" t="s">
        <v>275</v>
      </c>
      <c r="C65" s="55" t="s">
        <v>195</v>
      </c>
      <c r="D65" s="61" t="s">
        <v>204</v>
      </c>
      <c r="E65" s="62">
        <v>0.11666666666666667</v>
      </c>
    </row>
  </sheetData>
  <mergeCells count="2">
    <mergeCell ref="I2:J2"/>
    <mergeCell ref="A1:E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"/>
  <sheetViews>
    <sheetView zoomScale="80" zoomScaleNormal="80" workbookViewId="0">
      <pane xSplit="1" topLeftCell="B1" activePane="topRight" state="frozen"/>
      <selection pane="topRight" activeCell="D49" sqref="D49"/>
    </sheetView>
  </sheetViews>
  <sheetFormatPr defaultRowHeight="15" x14ac:dyDescent="0.25"/>
  <cols>
    <col min="1" max="1" width="24.85546875" bestFit="1" customWidth="1"/>
    <col min="11" max="11" width="14.85546875" bestFit="1" customWidth="1"/>
    <col min="15" max="15" width="14.85546875" bestFit="1" customWidth="1"/>
    <col min="20" max="20" width="14.85546875" bestFit="1" customWidth="1"/>
    <col min="37" max="37" width="14.85546875" bestFit="1" customWidth="1"/>
    <col min="44" max="44" width="14.85546875" bestFit="1" customWidth="1"/>
    <col min="47" max="47" width="14.85546875" bestFit="1" customWidth="1"/>
    <col min="51" max="51" width="14.85546875" bestFit="1" customWidth="1"/>
    <col min="58" max="58" width="14.85546875" bestFit="1" customWidth="1"/>
    <col min="60" max="60" width="15.85546875" bestFit="1" customWidth="1"/>
    <col min="61" max="61" width="16.7109375" bestFit="1" customWidth="1"/>
    <col min="62" max="62" width="14.140625" bestFit="1" customWidth="1"/>
  </cols>
  <sheetData>
    <row r="1" spans="1:62" ht="24" customHeight="1" x14ac:dyDescent="0.25">
      <c r="A1" s="2" t="s">
        <v>0</v>
      </c>
      <c r="B1" s="68" t="s">
        <v>52</v>
      </c>
      <c r="C1" s="69"/>
      <c r="D1" s="69"/>
      <c r="E1" s="69"/>
      <c r="F1" s="69"/>
      <c r="G1" s="69"/>
      <c r="H1" s="69"/>
      <c r="I1" s="69"/>
      <c r="J1" s="69"/>
      <c r="K1" s="70"/>
      <c r="L1" s="68" t="s">
        <v>53</v>
      </c>
      <c r="M1" s="69"/>
      <c r="N1" s="69"/>
      <c r="O1" s="69"/>
      <c r="P1" s="68" t="s">
        <v>54</v>
      </c>
      <c r="Q1" s="69"/>
      <c r="R1" s="69"/>
      <c r="S1" s="69"/>
      <c r="T1" s="69"/>
      <c r="U1" s="69" t="s">
        <v>60</v>
      </c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  <c r="AL1" s="68" t="s">
        <v>56</v>
      </c>
      <c r="AM1" s="69"/>
      <c r="AN1" s="69"/>
      <c r="AO1" s="69"/>
      <c r="AP1" s="69"/>
      <c r="AQ1" s="69"/>
      <c r="AR1" s="70"/>
      <c r="AS1" s="68" t="s">
        <v>57</v>
      </c>
      <c r="AT1" s="69"/>
      <c r="AU1" s="70"/>
      <c r="AV1" s="68" t="s">
        <v>58</v>
      </c>
      <c r="AW1" s="69"/>
      <c r="AX1" s="69"/>
      <c r="AY1" s="70"/>
      <c r="AZ1" s="69" t="s">
        <v>55</v>
      </c>
      <c r="BA1" s="69"/>
      <c r="BB1" s="69"/>
      <c r="BC1" s="69"/>
      <c r="BD1" s="69"/>
      <c r="BE1" s="69"/>
      <c r="BF1" s="70"/>
    </row>
    <row r="2" spans="1:62" x14ac:dyDescent="0.25">
      <c r="A2" t="s">
        <v>1</v>
      </c>
      <c r="B2" s="4" t="s">
        <v>4</v>
      </c>
      <c r="C2" s="4" t="s">
        <v>5</v>
      </c>
      <c r="D2" s="4" t="s">
        <v>18</v>
      </c>
      <c r="E2" s="4" t="s">
        <v>32</v>
      </c>
      <c r="F2" s="4" t="s">
        <v>37</v>
      </c>
      <c r="G2" s="4" t="s">
        <v>49</v>
      </c>
      <c r="H2" s="4" t="s">
        <v>50</v>
      </c>
      <c r="I2" s="5" t="s">
        <v>6</v>
      </c>
      <c r="J2" s="64" t="s">
        <v>63</v>
      </c>
      <c r="K2" s="64" t="s">
        <v>64</v>
      </c>
      <c r="L2" s="5" t="s">
        <v>12</v>
      </c>
      <c r="M2" s="5" t="s">
        <v>47</v>
      </c>
      <c r="N2" s="64" t="s">
        <v>63</v>
      </c>
      <c r="O2" s="64" t="s">
        <v>64</v>
      </c>
      <c r="P2" s="4" t="s">
        <v>13</v>
      </c>
      <c r="Q2" s="4" t="s">
        <v>15</v>
      </c>
      <c r="R2" s="5" t="s">
        <v>27</v>
      </c>
      <c r="S2" s="64" t="s">
        <v>63</v>
      </c>
      <c r="T2" s="64" t="s">
        <v>64</v>
      </c>
      <c r="U2" s="4" t="s">
        <v>17</v>
      </c>
      <c r="V2" s="5" t="s">
        <v>7</v>
      </c>
      <c r="W2" s="5" t="s">
        <v>14</v>
      </c>
      <c r="X2" s="5" t="s">
        <v>20</v>
      </c>
      <c r="Y2" s="5" t="s">
        <v>30</v>
      </c>
      <c r="Z2" s="5" t="s">
        <v>9</v>
      </c>
      <c r="AA2" s="5" t="s">
        <v>16</v>
      </c>
      <c r="AB2" s="5" t="s">
        <v>22</v>
      </c>
      <c r="AC2" s="5" t="s">
        <v>33</v>
      </c>
      <c r="AD2" s="5" t="s">
        <v>62</v>
      </c>
      <c r="AE2" s="5" t="s">
        <v>35</v>
      </c>
      <c r="AF2" s="5" t="s">
        <v>38</v>
      </c>
      <c r="AG2" s="5" t="s">
        <v>40</v>
      </c>
      <c r="AH2" s="5" t="s">
        <v>45</v>
      </c>
      <c r="AI2" s="5" t="s">
        <v>51</v>
      </c>
      <c r="AJ2" s="64" t="s">
        <v>63</v>
      </c>
      <c r="AK2" s="64" t="s">
        <v>64</v>
      </c>
      <c r="AL2" s="5" t="s">
        <v>26</v>
      </c>
      <c r="AM2" s="5" t="s">
        <v>31</v>
      </c>
      <c r="AN2" s="5" t="s">
        <v>42</v>
      </c>
      <c r="AO2" s="5" t="s">
        <v>43</v>
      </c>
      <c r="AP2" s="5" t="s">
        <v>46</v>
      </c>
      <c r="AQ2" s="64" t="s">
        <v>63</v>
      </c>
      <c r="AR2" s="64" t="s">
        <v>64</v>
      </c>
      <c r="AS2" s="4" t="s">
        <v>61</v>
      </c>
      <c r="AT2" s="64" t="s">
        <v>63</v>
      </c>
      <c r="AU2" s="64" t="s">
        <v>64</v>
      </c>
      <c r="AV2" s="5" t="s">
        <v>41</v>
      </c>
      <c r="AW2" s="5" t="s">
        <v>48</v>
      </c>
      <c r="AX2" s="64" t="s">
        <v>63</v>
      </c>
      <c r="AY2" s="64" t="s">
        <v>64</v>
      </c>
      <c r="AZ2" s="4" t="s">
        <v>21</v>
      </c>
      <c r="BA2" s="4" t="s">
        <v>28</v>
      </c>
      <c r="BB2" s="4" t="s">
        <v>34</v>
      </c>
      <c r="BC2" s="4" t="s">
        <v>36</v>
      </c>
      <c r="BD2" s="5" t="s">
        <v>200</v>
      </c>
      <c r="BE2" s="64" t="s">
        <v>63</v>
      </c>
      <c r="BF2" s="64" t="s">
        <v>64</v>
      </c>
      <c r="BH2" s="6" t="s">
        <v>65</v>
      </c>
      <c r="BI2" s="6" t="s">
        <v>66</v>
      </c>
      <c r="BJ2" s="6" t="s">
        <v>67</v>
      </c>
    </row>
    <row r="3" spans="1:62" x14ac:dyDescent="0.25">
      <c r="A3" t="s">
        <v>2</v>
      </c>
      <c r="B3" t="s">
        <v>68</v>
      </c>
      <c r="C3" t="s">
        <v>69</v>
      </c>
      <c r="D3" t="s">
        <v>70</v>
      </c>
      <c r="E3" t="s">
        <v>72</v>
      </c>
      <c r="F3" t="s">
        <v>73</v>
      </c>
      <c r="G3" t="s">
        <v>74</v>
      </c>
      <c r="H3" t="s">
        <v>75</v>
      </c>
      <c r="I3" t="s">
        <v>76</v>
      </c>
      <c r="J3" s="74"/>
      <c r="K3" s="74"/>
      <c r="L3" t="s">
        <v>77</v>
      </c>
      <c r="M3" t="s">
        <v>80</v>
      </c>
      <c r="N3" s="74"/>
      <c r="O3" s="74"/>
      <c r="P3" t="s">
        <v>81</v>
      </c>
      <c r="Q3" t="s">
        <v>82</v>
      </c>
      <c r="R3" t="s">
        <v>83</v>
      </c>
      <c r="S3" s="74"/>
      <c r="T3" s="74"/>
      <c r="U3" t="s">
        <v>86</v>
      </c>
      <c r="V3" t="s">
        <v>87</v>
      </c>
      <c r="W3" t="s">
        <v>98</v>
      </c>
      <c r="X3" t="s">
        <v>89</v>
      </c>
      <c r="Y3" t="s">
        <v>91</v>
      </c>
      <c r="Z3" t="s">
        <v>92</v>
      </c>
      <c r="AA3" t="s">
        <v>93</v>
      </c>
      <c r="AB3" t="s">
        <v>95</v>
      </c>
      <c r="AC3" t="s">
        <v>94</v>
      </c>
      <c r="AD3" t="s">
        <v>96</v>
      </c>
      <c r="AE3" t="s">
        <v>97</v>
      </c>
      <c r="AF3" t="s">
        <v>99</v>
      </c>
      <c r="AG3" t="s">
        <v>101</v>
      </c>
      <c r="AH3" t="s">
        <v>102</v>
      </c>
      <c r="AI3" t="s">
        <v>103</v>
      </c>
      <c r="AJ3" s="74"/>
      <c r="AK3" s="74"/>
      <c r="AL3" t="s">
        <v>108</v>
      </c>
      <c r="AM3" t="s">
        <v>109</v>
      </c>
      <c r="AN3" t="s">
        <v>110</v>
      </c>
      <c r="AO3" t="s">
        <v>111</v>
      </c>
      <c r="AP3" t="s">
        <v>112</v>
      </c>
      <c r="AQ3" s="74"/>
      <c r="AR3" s="74"/>
      <c r="AS3" t="s">
        <v>134</v>
      </c>
      <c r="AT3" s="74"/>
      <c r="AU3" s="74"/>
      <c r="AV3" t="s">
        <v>135</v>
      </c>
      <c r="AW3" t="s">
        <v>136</v>
      </c>
      <c r="AX3" s="74"/>
      <c r="AY3" s="74"/>
      <c r="AZ3" t="s">
        <v>138</v>
      </c>
      <c r="BA3" t="s">
        <v>139</v>
      </c>
      <c r="BB3" t="s">
        <v>140</v>
      </c>
      <c r="BC3" t="s">
        <v>141</v>
      </c>
      <c r="BD3" t="s">
        <v>201</v>
      </c>
      <c r="BE3" s="74"/>
      <c r="BF3" s="74"/>
    </row>
    <row r="4" spans="1:62" x14ac:dyDescent="0.25">
      <c r="A4" s="1" t="s">
        <v>3</v>
      </c>
      <c r="B4">
        <v>15</v>
      </c>
      <c r="C4">
        <v>15</v>
      </c>
      <c r="D4">
        <v>10</v>
      </c>
      <c r="E4">
        <v>10</v>
      </c>
      <c r="F4">
        <v>10</v>
      </c>
      <c r="G4">
        <v>15</v>
      </c>
      <c r="H4">
        <v>10</v>
      </c>
      <c r="I4">
        <v>10</v>
      </c>
      <c r="J4" s="7" t="s">
        <v>106</v>
      </c>
      <c r="K4">
        <f>SUM(B4:I4)</f>
        <v>95</v>
      </c>
      <c r="L4">
        <v>40</v>
      </c>
      <c r="M4">
        <v>35</v>
      </c>
      <c r="N4" s="7" t="s">
        <v>106</v>
      </c>
      <c r="O4">
        <f>SUM(L4:M4)</f>
        <v>75</v>
      </c>
      <c r="P4">
        <v>20</v>
      </c>
      <c r="Q4">
        <v>25</v>
      </c>
      <c r="R4">
        <v>90</v>
      </c>
      <c r="S4" s="7" t="s">
        <v>106</v>
      </c>
      <c r="T4">
        <f>SUM(P4:R4)</f>
        <v>135</v>
      </c>
      <c r="U4">
        <v>10</v>
      </c>
      <c r="V4">
        <v>90</v>
      </c>
      <c r="W4">
        <v>70</v>
      </c>
      <c r="X4">
        <v>35</v>
      </c>
      <c r="Y4">
        <v>50</v>
      </c>
      <c r="Z4">
        <v>50</v>
      </c>
      <c r="AA4">
        <v>60</v>
      </c>
      <c r="AB4">
        <v>35</v>
      </c>
      <c r="AC4">
        <v>35</v>
      </c>
      <c r="AD4">
        <v>35</v>
      </c>
      <c r="AE4">
        <v>40</v>
      </c>
      <c r="AF4">
        <v>70</v>
      </c>
      <c r="AG4">
        <v>30</v>
      </c>
      <c r="AH4">
        <v>25</v>
      </c>
      <c r="AI4">
        <v>15</v>
      </c>
      <c r="AJ4" s="3" t="s">
        <v>106</v>
      </c>
      <c r="AK4">
        <f>SUM(U4:AI4)</f>
        <v>650</v>
      </c>
      <c r="AL4">
        <v>55</v>
      </c>
      <c r="AM4">
        <v>55</v>
      </c>
      <c r="AN4">
        <v>55</v>
      </c>
      <c r="AO4">
        <v>55</v>
      </c>
      <c r="AP4">
        <v>50</v>
      </c>
      <c r="AQ4" s="3" t="s">
        <v>106</v>
      </c>
      <c r="AR4">
        <f>SUM(AL4:AP4)</f>
        <v>270</v>
      </c>
      <c r="AS4">
        <v>50</v>
      </c>
      <c r="AT4" s="3" t="s">
        <v>106</v>
      </c>
      <c r="AU4">
        <f>SUM(AS4)</f>
        <v>50</v>
      </c>
      <c r="AV4">
        <v>70</v>
      </c>
      <c r="AW4">
        <v>70</v>
      </c>
      <c r="AX4" s="3" t="s">
        <v>106</v>
      </c>
      <c r="AY4">
        <f>SUM(AV4:AW4)</f>
        <v>140</v>
      </c>
      <c r="AZ4">
        <v>20</v>
      </c>
      <c r="BA4" s="3">
        <v>10</v>
      </c>
      <c r="BB4">
        <v>15</v>
      </c>
      <c r="BC4">
        <v>15</v>
      </c>
      <c r="BD4">
        <v>80</v>
      </c>
      <c r="BE4" s="3" t="s">
        <v>106</v>
      </c>
      <c r="BF4">
        <f>SUM(AZ4:BD4)</f>
        <v>140</v>
      </c>
    </row>
    <row r="6" spans="1:62" x14ac:dyDescent="0.25">
      <c r="A6" t="s">
        <v>213</v>
      </c>
      <c r="B6" s="4" t="s">
        <v>214</v>
      </c>
      <c r="C6" s="4" t="s">
        <v>214</v>
      </c>
      <c r="D6" s="4" t="s">
        <v>214</v>
      </c>
      <c r="E6" s="4" t="s">
        <v>214</v>
      </c>
      <c r="F6" s="4" t="s">
        <v>214</v>
      </c>
      <c r="G6" s="4" t="s">
        <v>214</v>
      </c>
      <c r="H6" s="4" t="s">
        <v>214</v>
      </c>
      <c r="I6" s="5" t="s">
        <v>214</v>
      </c>
      <c r="J6">
        <v>85</v>
      </c>
      <c r="K6">
        <f>K4</f>
        <v>95</v>
      </c>
      <c r="L6" s="5" t="s">
        <v>214</v>
      </c>
      <c r="M6" s="5" t="s">
        <v>214</v>
      </c>
      <c r="N6">
        <v>0</v>
      </c>
      <c r="O6">
        <f>O4</f>
        <v>75</v>
      </c>
      <c r="P6" s="4" t="s">
        <v>214</v>
      </c>
      <c r="Q6" s="4" t="s">
        <v>214</v>
      </c>
      <c r="R6" s="4" t="s">
        <v>276</v>
      </c>
      <c r="S6">
        <v>135</v>
      </c>
      <c r="T6">
        <v>135</v>
      </c>
      <c r="U6" s="4" t="s">
        <v>214</v>
      </c>
      <c r="V6" s="4" t="s">
        <v>276</v>
      </c>
      <c r="W6" s="4" t="s">
        <v>276</v>
      </c>
      <c r="X6" s="5" t="s">
        <v>214</v>
      </c>
      <c r="Y6" s="4" t="s">
        <v>276</v>
      </c>
      <c r="Z6" s="5" t="s">
        <v>214</v>
      </c>
      <c r="AA6" s="4" t="s">
        <v>276</v>
      </c>
      <c r="AB6" s="4" t="s">
        <v>276</v>
      </c>
      <c r="AC6" s="5" t="s">
        <v>214</v>
      </c>
      <c r="AD6" s="5" t="s">
        <v>214</v>
      </c>
      <c r="AE6" s="5" t="s">
        <v>214</v>
      </c>
      <c r="AF6" s="4" t="s">
        <v>276</v>
      </c>
      <c r="AG6" s="4" t="s">
        <v>276</v>
      </c>
      <c r="AH6" s="5" t="s">
        <v>214</v>
      </c>
      <c r="AI6" s="5" t="s">
        <v>214</v>
      </c>
      <c r="AJ6">
        <v>415</v>
      </c>
      <c r="AK6">
        <f>AK4</f>
        <v>650</v>
      </c>
      <c r="AL6" s="4" t="s">
        <v>276</v>
      </c>
      <c r="AM6" s="4" t="s">
        <v>276</v>
      </c>
      <c r="AN6" s="4" t="s">
        <v>276</v>
      </c>
      <c r="AO6" s="4" t="s">
        <v>276</v>
      </c>
      <c r="AP6" s="4" t="s">
        <v>276</v>
      </c>
      <c r="AQ6">
        <v>270</v>
      </c>
      <c r="AR6">
        <f>AR4</f>
        <v>270</v>
      </c>
      <c r="AS6" s="4" t="s">
        <v>214</v>
      </c>
      <c r="AT6">
        <v>50</v>
      </c>
      <c r="AU6">
        <f>AU4</f>
        <v>50</v>
      </c>
      <c r="AV6" s="4" t="s">
        <v>276</v>
      </c>
      <c r="AW6" s="5" t="s">
        <v>214</v>
      </c>
      <c r="AX6">
        <v>70</v>
      </c>
      <c r="AY6">
        <f>AY4</f>
        <v>140</v>
      </c>
      <c r="AZ6" s="4" t="s">
        <v>214</v>
      </c>
      <c r="BA6" s="4" t="s">
        <v>214</v>
      </c>
      <c r="BB6" s="4" t="s">
        <v>214</v>
      </c>
      <c r="BC6" s="4" t="s">
        <v>214</v>
      </c>
      <c r="BD6" s="4" t="s">
        <v>276</v>
      </c>
      <c r="BE6">
        <v>140</v>
      </c>
      <c r="BF6">
        <f>BF4</f>
        <v>140</v>
      </c>
      <c r="BH6">
        <f>J6+N6+S6+AJ6+AQ6+AT6+AX6+BE6</f>
        <v>1165</v>
      </c>
      <c r="BI6">
        <f>K6+O6+T6+AK6+AR6+AU6+AY6+BF6</f>
        <v>1555</v>
      </c>
      <c r="BJ6" s="51">
        <f>BH6/BI6</f>
        <v>0.74919614147909963</v>
      </c>
    </row>
  </sheetData>
  <mergeCells count="24">
    <mergeCell ref="AV1:AY1"/>
    <mergeCell ref="AZ1:BF1"/>
    <mergeCell ref="J2:J3"/>
    <mergeCell ref="K2:K3"/>
    <mergeCell ref="N2:N3"/>
    <mergeCell ref="O2:O3"/>
    <mergeCell ref="S2:S3"/>
    <mergeCell ref="T2:T3"/>
    <mergeCell ref="AJ2:AJ3"/>
    <mergeCell ref="AK2:AK3"/>
    <mergeCell ref="B1:K1"/>
    <mergeCell ref="L1:O1"/>
    <mergeCell ref="P1:T1"/>
    <mergeCell ref="U1:AK1"/>
    <mergeCell ref="AL1:AR1"/>
    <mergeCell ref="AS1:AU1"/>
    <mergeCell ref="BE2:BE3"/>
    <mergeCell ref="BF2:BF3"/>
    <mergeCell ref="AQ2:AQ3"/>
    <mergeCell ref="AR2:AR3"/>
    <mergeCell ref="AT2:AT3"/>
    <mergeCell ref="AU2:AU3"/>
    <mergeCell ref="AX2:AX3"/>
    <mergeCell ref="AY2:AY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Assemblymen</vt:lpstr>
      <vt:lpstr>Senators</vt:lpstr>
      <vt:lpstr>Rankings</vt:lpstr>
      <vt:lpstr>Governor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2017-06-09T17:27:11Z</dcterms:created>
  <dcterms:modified xsi:type="dcterms:W3CDTF">2017-09-05T16:00:43Z</dcterms:modified>
</cp:coreProperties>
</file>