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600" windowHeight="8505" activeTab="2"/>
  </bookViews>
  <sheets>
    <sheet name="Assembly" sheetId="2" r:id="rId1"/>
    <sheet name="Senate" sheetId="3" r:id="rId2"/>
    <sheet name="Final Rankings" sheetId="4" r:id="rId3"/>
  </sheets>
  <calcPr calcId="125725" iterate="1"/>
</workbook>
</file>

<file path=xl/calcChain.xml><?xml version="1.0" encoding="utf-8"?>
<calcChain xmlns="http://schemas.openxmlformats.org/spreadsheetml/2006/main">
  <c r="E52" i="4"/>
  <c r="E6"/>
  <c r="E30"/>
  <c r="E4"/>
  <c r="E26"/>
  <c r="E38"/>
  <c r="E19"/>
  <c r="E57"/>
  <c r="E48"/>
  <c r="E51"/>
  <c r="E53"/>
  <c r="E16"/>
  <c r="E29"/>
  <c r="E27"/>
  <c r="E5"/>
  <c r="E2"/>
  <c r="E50"/>
  <c r="E37"/>
  <c r="E8"/>
  <c r="E3"/>
  <c r="E56"/>
  <c r="E25"/>
  <c r="E28"/>
  <c r="E47"/>
  <c r="E15"/>
  <c r="E60"/>
  <c r="E65"/>
  <c r="E39"/>
  <c r="E46"/>
  <c r="E61"/>
  <c r="E64"/>
  <c r="E10"/>
  <c r="E45"/>
  <c r="E13"/>
  <c r="E18"/>
  <c r="E22"/>
  <c r="E36"/>
  <c r="E62"/>
  <c r="E35"/>
  <c r="E20"/>
  <c r="E12"/>
  <c r="E14"/>
  <c r="E23"/>
  <c r="E11"/>
  <c r="E21"/>
  <c r="E17"/>
  <c r="E7"/>
  <c r="E44"/>
  <c r="E49"/>
  <c r="E9"/>
  <c r="E34"/>
  <c r="E33"/>
  <c r="E32"/>
  <c r="E31"/>
  <c r="E59"/>
  <c r="E63"/>
  <c r="E43"/>
  <c r="E55"/>
  <c r="E42"/>
  <c r="E41"/>
  <c r="E58"/>
  <c r="E40"/>
  <c r="E54"/>
  <c r="CI26" i="3"/>
  <c r="CI25"/>
  <c r="CI24"/>
  <c r="CI23"/>
  <c r="CI22"/>
  <c r="CI21"/>
  <c r="CI20"/>
  <c r="CI19"/>
  <c r="CI18"/>
  <c r="CI13"/>
  <c r="CI17"/>
  <c r="CI16"/>
  <c r="CI15"/>
  <c r="CI14"/>
  <c r="CI12"/>
  <c r="CI11"/>
  <c r="CI10"/>
  <c r="CI9"/>
  <c r="CI8"/>
  <c r="CI7"/>
  <c r="CI6"/>
  <c r="BZ47" i="2"/>
  <c r="BZ46"/>
  <c r="BZ45"/>
  <c r="BZ44"/>
  <c r="BZ43"/>
  <c r="BZ42"/>
  <c r="BZ41"/>
  <c r="BZ40"/>
  <c r="BZ39"/>
  <c r="BZ38"/>
  <c r="BZ37"/>
  <c r="BZ36"/>
  <c r="BZ35"/>
  <c r="BZ34"/>
  <c r="BZ33"/>
  <c r="BZ32"/>
  <c r="BZ31"/>
  <c r="BZ30"/>
  <c r="BZ29"/>
  <c r="BZ28"/>
  <c r="BZ27"/>
  <c r="BZ26"/>
  <c r="BZ25"/>
  <c r="BZ24"/>
  <c r="BZ23"/>
  <c r="BZ22"/>
  <c r="BZ21"/>
  <c r="BZ20"/>
  <c r="BZ19"/>
  <c r="BZ18"/>
  <c r="BZ17"/>
  <c r="BZ16"/>
  <c r="BZ15"/>
  <c r="BZ14"/>
  <c r="BZ13"/>
  <c r="BZ12"/>
  <c r="BZ11"/>
  <c r="BZ10"/>
  <c r="BZ9"/>
  <c r="BZ8"/>
  <c r="BZ7"/>
  <c r="BZ6"/>
</calcChain>
</file>

<file path=xl/sharedStrings.xml><?xml version="1.0" encoding="utf-8"?>
<sst xmlns="http://schemas.openxmlformats.org/spreadsheetml/2006/main" count="5480" uniqueCount="333">
  <si>
    <t>SB286</t>
  </si>
  <si>
    <t>Merit Award Program; changes max award from $500 to 10% of savings, 40% remains with agency and 50% to GF</t>
  </si>
  <si>
    <t>AB240</t>
  </si>
  <si>
    <t>Requires agencies to report all contracts for services</t>
  </si>
  <si>
    <t>Transparency</t>
  </si>
  <si>
    <t>Subsidies</t>
  </si>
  <si>
    <t>AB330</t>
  </si>
  <si>
    <t>Makes privatization contracts open for public inspection</t>
  </si>
  <si>
    <t>AB568</t>
  </si>
  <si>
    <t>Excess Spending</t>
  </si>
  <si>
    <t>AB579</t>
  </si>
  <si>
    <t>First K-12 funding bill</t>
  </si>
  <si>
    <t>Second K-12 funding bill</t>
  </si>
  <si>
    <t>SB73</t>
  </si>
  <si>
    <t>Raises cap on "tax-me-more" fund from $10,000 to $500,000</t>
  </si>
  <si>
    <t>SB426</t>
  </si>
  <si>
    <t>Removes requirement to publish fiscal note for green energy tax abatements.</t>
  </si>
  <si>
    <t>AB202</t>
  </si>
  <si>
    <t>Partial abatement of property taxes for manufacturers new to state</t>
  </si>
  <si>
    <t>AB404</t>
  </si>
  <si>
    <t>Creates itemized inventory of real property leased or owned by state offices</t>
  </si>
  <si>
    <t>AB406</t>
  </si>
  <si>
    <t>AB37</t>
  </si>
  <si>
    <t>Allows for different office hours at state offices</t>
  </si>
  <si>
    <t>Cost Savings</t>
  </si>
  <si>
    <t>AB527</t>
  </si>
  <si>
    <t>Institutes Leadership Training Program for teachers</t>
  </si>
  <si>
    <t>Education Reform</t>
  </si>
  <si>
    <t>Creates Sunset Committee</t>
  </si>
  <si>
    <t>SB432</t>
  </si>
  <si>
    <t>Authorizes continuation into perpetuity of local sales taxes levied to fund specific infrastructure projects</t>
  </si>
  <si>
    <t>Taxes</t>
  </si>
  <si>
    <t>SB496</t>
  </si>
  <si>
    <t>Requires 250 MW solar energy by 2020</t>
  </si>
  <si>
    <t>Regulation</t>
  </si>
  <si>
    <t>SB349</t>
  </si>
  <si>
    <t>Clark County community court pilot project</t>
  </si>
  <si>
    <t>SB427</t>
  </si>
  <si>
    <t>Dissolution of Dept. of Cultural Affairs</t>
  </si>
  <si>
    <t>AB93</t>
  </si>
  <si>
    <t>Pilot program establishing substance abuse program for probation violators - excess of Exec Budget</t>
  </si>
  <si>
    <t>AB571</t>
  </si>
  <si>
    <t>Permits smoking in age-restricted, stand-alone bars</t>
  </si>
  <si>
    <t>SB493</t>
  </si>
  <si>
    <t>Creates Mining Oversight and Accountability Commission - exceeds Exec Budget</t>
  </si>
  <si>
    <t>AB476</t>
  </si>
  <si>
    <t>Trust Fund for Education of Dependent Children - exceeds Exec Budget</t>
  </si>
  <si>
    <t>SB219</t>
  </si>
  <si>
    <t>Workforce inventory and skills assessment - exceeds Exec Budget</t>
  </si>
  <si>
    <t>AB354</t>
  </si>
  <si>
    <t>Additional arbitration costs for state personnel</t>
  </si>
  <si>
    <t>SB341</t>
  </si>
  <si>
    <t>SB377</t>
  </si>
  <si>
    <t>Public-private partnerships</t>
  </si>
  <si>
    <t>SB504</t>
  </si>
  <si>
    <t>AB299</t>
  </si>
  <si>
    <t>Subsidized car insurance financed by 50 cent tax on insurance policies</t>
  </si>
  <si>
    <t>AB449</t>
  </si>
  <si>
    <t>Catalyst Fund, other abatements</t>
  </si>
  <si>
    <t>AB561</t>
  </si>
  <si>
    <t>SUNSET TAXES</t>
  </si>
  <si>
    <t>AB321</t>
  </si>
  <si>
    <t>Castle Doctrine</t>
  </si>
  <si>
    <t>SB212</t>
  </si>
  <si>
    <t>Establishes State Public Charter School Authority</t>
  </si>
  <si>
    <t>SB385</t>
  </si>
  <si>
    <t>Dillon's Rule, abolishment</t>
  </si>
  <si>
    <t>SB495</t>
  </si>
  <si>
    <t>Prohibits special districts with higher sales and use taxes</t>
  </si>
  <si>
    <t>SB197</t>
  </si>
  <si>
    <t>State Superintendent of Education appointed by governor; requires stronger standards to be adopted by State Board; provides for teacher training and evaluations</t>
  </si>
  <si>
    <t>AB416</t>
  </si>
  <si>
    <t>Provides as much as $315,000,000 in direct payments to subsidize wind and solar power</t>
  </si>
  <si>
    <t>SB75</t>
  </si>
  <si>
    <t>SB315</t>
  </si>
  <si>
    <t>Limited program of alternative teacher certification</t>
  </si>
  <si>
    <t>AB137</t>
  </si>
  <si>
    <t>Free and reduced school breakfast program</t>
  </si>
  <si>
    <t>SB14</t>
  </si>
  <si>
    <t>Common Core Standards curriculum</t>
  </si>
  <si>
    <t>AB290</t>
  </si>
  <si>
    <t>Allows administrators to exempt students from high school proficiency exam</t>
  </si>
  <si>
    <t>SB276</t>
  </si>
  <si>
    <t>Bullying Prevention Trust Fund</t>
  </si>
  <si>
    <t>AB229</t>
  </si>
  <si>
    <t>Performance Pay; Teacher Evaluation; Changes Tenure, LIFO</t>
  </si>
  <si>
    <t>SB86</t>
  </si>
  <si>
    <t>Eliminates Eminent Domain powers of mining, beet industries</t>
  </si>
  <si>
    <t>Property Rights</t>
  </si>
  <si>
    <t>SB313</t>
  </si>
  <si>
    <t>Establishes state-specific energy efficiency requirements on consumer electronics; imposes fee against cheaper goods that do not meet the state standard</t>
  </si>
  <si>
    <t>SB60</t>
  </si>
  <si>
    <t>Expands scope of government loans to renewable energy projects - depriving resources from private capital markets</t>
  </si>
  <si>
    <t>AB487</t>
  </si>
  <si>
    <t>Employee retirement buyouts</t>
  </si>
  <si>
    <t>AB217</t>
  </si>
  <si>
    <t>Allows interstate sales of firearms</t>
  </si>
  <si>
    <t>AB219</t>
  </si>
  <si>
    <t>Unredeemed gaming vouchers escheat to state</t>
  </si>
  <si>
    <t>AB580</t>
  </si>
  <si>
    <t>June 4 EXEC BUDGET Appropriations</t>
  </si>
  <si>
    <t>EXEC BUDGET Capital Improvements</t>
  </si>
  <si>
    <t>AB144</t>
  </si>
  <si>
    <t>Mercantilist "Nevada Jobs First" bill</t>
  </si>
  <si>
    <t>AB121</t>
  </si>
  <si>
    <t>Allows Supreme Court to contract for security services</t>
  </si>
  <si>
    <t>SB206</t>
  </si>
  <si>
    <t>Requirement to report lobbying activities when out of session</t>
  </si>
  <si>
    <t>SB98</t>
  </si>
  <si>
    <t>Excludes management from collective bargaining; re-opening of labor agreements during time of fiscal emergency</t>
  </si>
  <si>
    <t>SB192</t>
  </si>
  <si>
    <t>Authorizes higher local property taxes and bonding to fund additional capital improvements; intended as government "stimulus" for construction industry</t>
  </si>
  <si>
    <t>SB452</t>
  </si>
  <si>
    <t>Eliminates Medicaid HIFA waiver application that extends coverage to beneficiaries otherwise ineligible</t>
  </si>
  <si>
    <t>AB220</t>
  </si>
  <si>
    <t>Concentrates remedial and entry-level coursework at community colleges</t>
  </si>
  <si>
    <t>SB449</t>
  </si>
  <si>
    <t>Requires Board of Regents to submit to Legislature: Graduation statistics by program, hiring rates and starting salary data, and plans for improving grad rates</t>
  </si>
  <si>
    <t>SB486</t>
  </si>
  <si>
    <t>SB196</t>
  </si>
  <si>
    <t>Continues Empowerment Schools and removes statewide cap</t>
  </si>
  <si>
    <t>AB225</t>
  </si>
  <si>
    <t>Extends teacher probation to 3 years; law supersedes collective bargaining agreements</t>
  </si>
  <si>
    <t>AB456</t>
  </si>
  <si>
    <t>Restricts a minor's freedom to work to 20 hours/week</t>
  </si>
  <si>
    <t>SB384</t>
  </si>
  <si>
    <t>Allows local governments to sell naming rights to public facilities</t>
  </si>
  <si>
    <t>AB242</t>
  </si>
  <si>
    <t>Requires financial reporting of moneys that non-profits receive from the NV Dept. of HHS</t>
  </si>
  <si>
    <t>AB276</t>
  </si>
  <si>
    <t>Online checkbook with state controller</t>
  </si>
  <si>
    <t>AB451</t>
  </si>
  <si>
    <t>Repeals Advisory Council on the Metric System</t>
  </si>
  <si>
    <t>SB499</t>
  </si>
  <si>
    <t>Eliminates the National Judicial College</t>
  </si>
  <si>
    <t>AB560</t>
  </si>
  <si>
    <t>Suspends merit and longevity pay increases</t>
  </si>
  <si>
    <t>SB483</t>
  </si>
  <si>
    <t>Allows for advertising within DMV offices as a revenue-enhancing measure</t>
  </si>
  <si>
    <t>AB1</t>
  </si>
  <si>
    <t>Requires quarterly filing with IFC of agency financial statements, tax abatements</t>
  </si>
  <si>
    <t>SB320</t>
  </si>
  <si>
    <t>Prohibits short-term lessors of rental cars from hiring a paid driver (protection for cab drivers)</t>
  </si>
  <si>
    <t>SB99</t>
  </si>
  <si>
    <t>Details mandatory contract terms for grant writing services</t>
  </si>
  <si>
    <t>SB292</t>
  </si>
  <si>
    <t>Requires individuals to be licensed insurance salespeople in order to insure cell phones against damage or theft</t>
  </si>
  <si>
    <t>SB106</t>
  </si>
  <si>
    <t>Allows Nevada Magazine to trade its advertising services</t>
  </si>
  <si>
    <t>AB376</t>
  </si>
  <si>
    <t>Authorizes $2/night surcharge on hotel stays in Reno for TID; requires prevailing wage rates on all construction projects using TID financing; authorizes tax surcharges to subsidize Aces' baseball stadium</t>
  </si>
  <si>
    <t>AB352</t>
  </si>
  <si>
    <t>Declares it a "deceptive trade practice" to take advantage of someone with a reasonable inability to protect their interests; broad interpretation could void nearly every private contract</t>
  </si>
  <si>
    <t>AB253</t>
  </si>
  <si>
    <t>Increases OSHA fines</t>
  </si>
  <si>
    <t>AB254</t>
  </si>
  <si>
    <r>
      <t xml:space="preserve">OSHA violation if "any employee </t>
    </r>
    <r>
      <rPr>
        <i/>
        <sz val="11"/>
        <color theme="1"/>
        <rFont val="Calibri"/>
        <family val="2"/>
        <scheme val="minor"/>
      </rPr>
      <t xml:space="preserve">has access to </t>
    </r>
    <r>
      <rPr>
        <sz val="11"/>
        <color theme="1"/>
        <rFont val="Calibri"/>
        <family val="2"/>
        <scheme val="minor"/>
      </rPr>
      <t>a hazard"</t>
    </r>
  </si>
  <si>
    <t>SB190</t>
  </si>
  <si>
    <t>Requires licensure for "music therapists"</t>
  </si>
  <si>
    <t>Lawmaker</t>
  </si>
  <si>
    <t>Paul Aizley</t>
  </si>
  <si>
    <t>Elliot Anderson</t>
  </si>
  <si>
    <t>Kelvin Atkinson</t>
  </si>
  <si>
    <t>Teresa Benitez-Thompson</t>
  </si>
  <si>
    <t>David Bobzien</t>
  </si>
  <si>
    <t>Steven Brooks</t>
  </si>
  <si>
    <t>Irene Bustamante Adams</t>
  </si>
  <si>
    <t>Maggie Carlton</t>
  </si>
  <si>
    <t>Richard Carillo</t>
  </si>
  <si>
    <t>Marcus Conklin</t>
  </si>
  <si>
    <t>Richard (Skip) Daly</t>
  </si>
  <si>
    <t>Olivia Diaz</t>
  </si>
  <si>
    <t>Marilyn Dondero Loop</t>
  </si>
  <si>
    <t>John Ellison</t>
  </si>
  <si>
    <t>Lucy Flores</t>
  </si>
  <si>
    <t>Jason Frierson</t>
  </si>
  <si>
    <t>Ed Goedhart</t>
  </si>
  <si>
    <t>Pete Goicoechea</t>
  </si>
  <si>
    <t>Tom Grady</t>
  </si>
  <si>
    <t>Scott Hammond</t>
  </si>
  <si>
    <t>Ira Hansen</t>
  </si>
  <si>
    <t>Cresent Hardy</t>
  </si>
  <si>
    <t>Pat Hickey</t>
  </si>
  <si>
    <t>Joseph Hogan</t>
  </si>
  <si>
    <t>William Horne</t>
  </si>
  <si>
    <t>Marilyn Kirkpatrick</t>
  </si>
  <si>
    <t>Randy Kirner</t>
  </si>
  <si>
    <t>Kelly Kite</t>
  </si>
  <si>
    <t>Pete Livermore</t>
  </si>
  <si>
    <t>April Mastroluca</t>
  </si>
  <si>
    <t>Richard McArthur</t>
  </si>
  <si>
    <t>Harvey Munford</t>
  </si>
  <si>
    <t>Dina Neal</t>
  </si>
  <si>
    <t>John Oceguera</t>
  </si>
  <si>
    <t>James Ohrenschall</t>
  </si>
  <si>
    <t>Peggy Pierce</t>
  </si>
  <si>
    <t>Tick Segerblom</t>
  </si>
  <si>
    <t>Mark Sherwood</t>
  </si>
  <si>
    <t>Debbie Smith</t>
  </si>
  <si>
    <t>Lynn Stewart</t>
  </si>
  <si>
    <t>Melissa Woodbury</t>
  </si>
  <si>
    <t>Shirley Breeden</t>
  </si>
  <si>
    <t>Greg Brower</t>
  </si>
  <si>
    <t>Barbara Cegavske</t>
  </si>
  <si>
    <t>Allison Copening</t>
  </si>
  <si>
    <t>Mo Denis</t>
  </si>
  <si>
    <t>Don Gustavson</t>
  </si>
  <si>
    <t>Elizabeth Halseth</t>
  </si>
  <si>
    <t>Joe Hardy</t>
  </si>
  <si>
    <t>Steven Horsford</t>
  </si>
  <si>
    <t>Ben Kieckhefer</t>
  </si>
  <si>
    <t>Ruben Kihuen</t>
  </si>
  <si>
    <t>John Lee</t>
  </si>
  <si>
    <t>Sheila Leslie</t>
  </si>
  <si>
    <t>Mark Manendo</t>
  </si>
  <si>
    <t>Mike McGinness</t>
  </si>
  <si>
    <t>David Parks</t>
  </si>
  <si>
    <t>Dean Rhoads</t>
  </si>
  <si>
    <t>Michael Roberson</t>
  </si>
  <si>
    <t>Michael Schneider</t>
  </si>
  <si>
    <t>James Settelmeyer</t>
  </si>
  <si>
    <t>Valerie Wiener</t>
  </si>
  <si>
    <t>AB474</t>
  </si>
  <si>
    <t>Allows governor to call for audit and investigation of Exec. Branch agencies</t>
  </si>
  <si>
    <t>Dillon's Rule</t>
  </si>
  <si>
    <t>Y</t>
  </si>
  <si>
    <t>N</t>
  </si>
  <si>
    <t>E</t>
  </si>
  <si>
    <t>A</t>
  </si>
  <si>
    <t>Study of commissioning state-owned bank</t>
  </si>
  <si>
    <t>Weight</t>
  </si>
  <si>
    <t>Millennium Scholarship GF appropriation - $10,000,000</t>
  </si>
  <si>
    <t>State-run venture capitalist firm within office of State Treasurer - $50,000,000</t>
  </si>
  <si>
    <t>0/260</t>
  </si>
  <si>
    <t>240/260</t>
  </si>
  <si>
    <t>190/210</t>
  </si>
  <si>
    <t>65/260</t>
  </si>
  <si>
    <t>60/210</t>
  </si>
  <si>
    <t>220/260</t>
  </si>
  <si>
    <t>75/260</t>
  </si>
  <si>
    <t>235/260</t>
  </si>
  <si>
    <t>50/210</t>
  </si>
  <si>
    <t>195/260</t>
  </si>
  <si>
    <t>0/250</t>
  </si>
  <si>
    <t>0/210</t>
  </si>
  <si>
    <t>70/260</t>
  </si>
  <si>
    <t>50/260</t>
  </si>
  <si>
    <t>55/260</t>
  </si>
  <si>
    <t>0/165</t>
  </si>
  <si>
    <t>35/165</t>
  </si>
  <si>
    <t>0/105</t>
  </si>
  <si>
    <t>0/95</t>
  </si>
  <si>
    <t>30/105</t>
  </si>
  <si>
    <t>40/105</t>
  </si>
  <si>
    <t>20/105</t>
  </si>
  <si>
    <t>10/105</t>
  </si>
  <si>
    <t>30/95</t>
  </si>
  <si>
    <t>140/150</t>
  </si>
  <si>
    <t>100/150</t>
  </si>
  <si>
    <t>85/135</t>
  </si>
  <si>
    <t>120/130</t>
  </si>
  <si>
    <t>125/150</t>
  </si>
  <si>
    <t>150/150</t>
  </si>
  <si>
    <t>115/150</t>
  </si>
  <si>
    <t>90/150</t>
  </si>
  <si>
    <t>20/35</t>
  </si>
  <si>
    <t>10//35</t>
  </si>
  <si>
    <t>35/35</t>
  </si>
  <si>
    <t>Totals</t>
  </si>
  <si>
    <t>0/175</t>
  </si>
  <si>
    <t>20/175</t>
  </si>
  <si>
    <t>140/175</t>
  </si>
  <si>
    <t>160/175</t>
  </si>
  <si>
    <t>40/175</t>
  </si>
  <si>
    <t>60/175</t>
  </si>
  <si>
    <t>15/100</t>
  </si>
  <si>
    <t>10/100</t>
  </si>
  <si>
    <t>20/95</t>
  </si>
  <si>
    <t>20/100</t>
  </si>
  <si>
    <t>95/100</t>
  </si>
  <si>
    <t>80/100</t>
  </si>
  <si>
    <t>85/100</t>
  </si>
  <si>
    <t>65/100</t>
  </si>
  <si>
    <t>90/100</t>
  </si>
  <si>
    <t>60/100</t>
  </si>
  <si>
    <t>70/100</t>
  </si>
  <si>
    <t>45/100</t>
  </si>
  <si>
    <t>55/100</t>
  </si>
  <si>
    <t>90/90</t>
  </si>
  <si>
    <t>85/85</t>
  </si>
  <si>
    <t>85/90</t>
  </si>
  <si>
    <t>30/40</t>
  </si>
  <si>
    <t>35/45</t>
  </si>
  <si>
    <t>35/60</t>
  </si>
  <si>
    <t>35/40</t>
  </si>
  <si>
    <t>40/45</t>
  </si>
  <si>
    <t>110/110</t>
  </si>
  <si>
    <t>105/110</t>
  </si>
  <si>
    <t>100/100</t>
  </si>
  <si>
    <t>0/275</t>
  </si>
  <si>
    <t>250/275</t>
  </si>
  <si>
    <t>245/275</t>
  </si>
  <si>
    <t>265/275</t>
  </si>
  <si>
    <t>70/275</t>
  </si>
  <si>
    <t>65/275</t>
  </si>
  <si>
    <t>5/275</t>
  </si>
  <si>
    <t>80/275</t>
  </si>
  <si>
    <t>75/275</t>
  </si>
  <si>
    <t>60/105</t>
  </si>
  <si>
    <t>10/135</t>
  </si>
  <si>
    <t>120/135</t>
  </si>
  <si>
    <t>105/135</t>
  </si>
  <si>
    <t>20/135</t>
  </si>
  <si>
    <t>115/135</t>
  </si>
  <si>
    <t>45/135</t>
  </si>
  <si>
    <t>15/135</t>
  </si>
  <si>
    <t>110/135</t>
  </si>
  <si>
    <t>65/135</t>
  </si>
  <si>
    <t>40/135</t>
  </si>
  <si>
    <t>125/135</t>
  </si>
  <si>
    <t>20/60</t>
  </si>
  <si>
    <t>60/60</t>
  </si>
  <si>
    <t>10//60</t>
  </si>
  <si>
    <t>Assembly</t>
  </si>
  <si>
    <t>D</t>
  </si>
  <si>
    <t>R</t>
  </si>
  <si>
    <t>Senate</t>
  </si>
  <si>
    <t>Rank</t>
  </si>
  <si>
    <t>Name</t>
  </si>
  <si>
    <t>Party</t>
  </si>
  <si>
    <t>Chamber</t>
  </si>
  <si>
    <t>Score</t>
  </si>
  <si>
    <t>John Hambrick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</si>
</sst>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3" fillId="12" borderId="0" xfId="0" applyFont="1" applyFill="1"/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2" fillId="0" borderId="0" xfId="0" applyFont="1"/>
    <xf numFmtId="1" fontId="0" fillId="0" borderId="0" xfId="0" applyNumberFormat="1"/>
    <xf numFmtId="1" fontId="2" fillId="0" borderId="0" xfId="0" applyNumberFormat="1" applyFont="1"/>
    <xf numFmtId="1" fontId="0" fillId="0" borderId="0" xfId="0" applyNumberFormat="1" applyFill="1"/>
    <xf numFmtId="0" fontId="3" fillId="0" borderId="0" xfId="0" applyNumberFormat="1" applyFont="1" applyFill="1" applyAlignment="1">
      <alignment horizont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7" fontId="0" fillId="0" borderId="0" xfId="0" applyNumberFormat="1" applyFill="1"/>
    <xf numFmtId="10" fontId="3" fillId="0" borderId="0" xfId="0" applyNumberFormat="1" applyFont="1"/>
    <xf numFmtId="10" fontId="0" fillId="0" borderId="0" xfId="0" applyNumberFormat="1"/>
    <xf numFmtId="10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10" fontId="0" fillId="10" borderId="0" xfId="0" applyNumberFormat="1" applyFill="1"/>
    <xf numFmtId="0" fontId="0" fillId="14" borderId="0" xfId="0" applyFill="1" applyAlignment="1">
      <alignment horizontal="center"/>
    </xf>
    <xf numFmtId="10" fontId="0" fillId="14" borderId="0" xfId="0" applyNumberFormat="1" applyFill="1"/>
    <xf numFmtId="10" fontId="0" fillId="14" borderId="0" xfId="0" applyNumberFormat="1" applyFill="1" applyAlignment="1">
      <alignment horizontal="right"/>
    </xf>
    <xf numFmtId="0" fontId="1" fillId="14" borderId="0" xfId="0" applyFont="1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22"/>
  <sheetViews>
    <sheetView workbookViewId="0">
      <pane xSplit="1" ySplit="4" topLeftCell="AD35" activePane="bottomRight" state="frozen"/>
      <selection pane="topRight" activeCell="B1" sqref="B1"/>
      <selection pane="bottomLeft" activeCell="A5" sqref="A5"/>
      <selection pane="bottomRight" activeCell="AK2" sqref="AK2:AK4"/>
    </sheetView>
  </sheetViews>
  <sheetFormatPr defaultRowHeight="15"/>
  <cols>
    <col min="1" max="1" width="24.28515625" customWidth="1"/>
    <col min="2" max="2" width="9.42578125" customWidth="1"/>
    <col min="9" max="9" width="9.140625" style="11"/>
    <col min="24" max="24" width="9.140625" style="11"/>
    <col min="33" max="34" width="11.7109375" customWidth="1"/>
    <col min="36" max="36" width="9.140625" style="11"/>
    <col min="42" max="42" width="9.140625" style="11"/>
    <col min="49" max="49" width="9.140625" style="11"/>
    <col min="60" max="60" width="9.140625" style="29"/>
    <col min="72" max="72" width="9.140625" style="11"/>
    <col min="76" max="76" width="9.140625" style="11"/>
    <col min="78" max="78" width="21.7109375" style="33" customWidth="1"/>
  </cols>
  <sheetData>
    <row r="1" spans="1:78" s="3" customFormat="1" ht="18.75">
      <c r="B1" s="49" t="s">
        <v>4</v>
      </c>
      <c r="C1" s="49"/>
      <c r="D1" s="49"/>
      <c r="E1" s="49"/>
      <c r="F1" s="49"/>
      <c r="G1" s="49"/>
      <c r="H1" s="49"/>
      <c r="I1" s="13"/>
      <c r="J1" s="50" t="s">
        <v>24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13"/>
      <c r="Y1" s="51" t="s">
        <v>9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3"/>
      <c r="AK1" s="52" t="s">
        <v>31</v>
      </c>
      <c r="AL1" s="52"/>
      <c r="AM1" s="52"/>
      <c r="AN1" s="52"/>
      <c r="AO1" s="52"/>
      <c r="AP1" s="13"/>
      <c r="AQ1" s="53" t="s">
        <v>5</v>
      </c>
      <c r="AR1" s="53"/>
      <c r="AS1" s="53"/>
      <c r="AT1" s="53"/>
      <c r="AU1" s="53"/>
      <c r="AV1" s="53"/>
      <c r="AW1" s="13"/>
      <c r="AX1" s="46" t="s">
        <v>34</v>
      </c>
      <c r="AY1" s="46"/>
      <c r="AZ1" s="46"/>
      <c r="BA1" s="46"/>
      <c r="BB1" s="46"/>
      <c r="BC1" s="46"/>
      <c r="BD1" s="46"/>
      <c r="BE1" s="46"/>
      <c r="BF1" s="46"/>
      <c r="BG1" s="46"/>
      <c r="BH1" s="28"/>
      <c r="BI1" s="47" t="s">
        <v>27</v>
      </c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13"/>
      <c r="BU1" s="48" t="s">
        <v>88</v>
      </c>
      <c r="BV1" s="48"/>
      <c r="BW1" s="48"/>
      <c r="BX1" s="12"/>
      <c r="BZ1" s="32" t="s">
        <v>268</v>
      </c>
    </row>
    <row r="2" spans="1:78">
      <c r="B2" s="10" t="s">
        <v>139</v>
      </c>
      <c r="C2" s="10" t="s">
        <v>2</v>
      </c>
      <c r="D2" s="10" t="s">
        <v>127</v>
      </c>
      <c r="E2" s="10" t="s">
        <v>129</v>
      </c>
      <c r="F2" s="10" t="s">
        <v>6</v>
      </c>
      <c r="G2" s="10" t="s">
        <v>19</v>
      </c>
      <c r="H2" s="10" t="s">
        <v>15</v>
      </c>
      <c r="J2" s="5" t="s">
        <v>22</v>
      </c>
      <c r="K2" s="5" t="s">
        <v>104</v>
      </c>
      <c r="L2" s="5" t="s">
        <v>21</v>
      </c>
      <c r="M2" s="5" t="s">
        <v>131</v>
      </c>
      <c r="N2" s="5" t="s">
        <v>222</v>
      </c>
      <c r="O2" s="5" t="s">
        <v>93</v>
      </c>
      <c r="P2" s="5" t="s">
        <v>135</v>
      </c>
      <c r="Q2" s="5" t="s">
        <v>108</v>
      </c>
      <c r="R2" s="5" t="s">
        <v>147</v>
      </c>
      <c r="S2" s="5" t="s">
        <v>0</v>
      </c>
      <c r="T2" s="5" t="s">
        <v>37</v>
      </c>
      <c r="U2" s="5" t="s">
        <v>112</v>
      </c>
      <c r="V2" s="5" t="s">
        <v>137</v>
      </c>
      <c r="W2" s="5" t="s">
        <v>133</v>
      </c>
      <c r="Y2" s="6" t="s">
        <v>39</v>
      </c>
      <c r="Z2" s="6" t="s">
        <v>76</v>
      </c>
      <c r="AA2" s="6" t="s">
        <v>49</v>
      </c>
      <c r="AB2" s="6" t="s">
        <v>45</v>
      </c>
      <c r="AC2" s="6" t="s">
        <v>8</v>
      </c>
      <c r="AD2" s="6" t="s">
        <v>10</v>
      </c>
      <c r="AE2" s="6" t="s">
        <v>99</v>
      </c>
      <c r="AF2" s="6" t="s">
        <v>82</v>
      </c>
      <c r="AG2" s="6" t="s">
        <v>118</v>
      </c>
      <c r="AH2" s="6" t="s">
        <v>43</v>
      </c>
      <c r="AI2" s="6" t="s">
        <v>54</v>
      </c>
      <c r="AK2" s="9" t="s">
        <v>55</v>
      </c>
      <c r="AL2" s="9" t="s">
        <v>149</v>
      </c>
      <c r="AM2" s="9" t="s">
        <v>59</v>
      </c>
      <c r="AN2" s="9" t="s">
        <v>29</v>
      </c>
      <c r="AO2" s="9" t="s">
        <v>67</v>
      </c>
      <c r="AQ2" s="7" t="s">
        <v>102</v>
      </c>
      <c r="AR2" s="7" t="s">
        <v>17</v>
      </c>
      <c r="AS2" s="7" t="s">
        <v>71</v>
      </c>
      <c r="AT2" s="7" t="s">
        <v>57</v>
      </c>
      <c r="AU2" s="7" t="s">
        <v>91</v>
      </c>
      <c r="AV2" s="7" t="s">
        <v>73</v>
      </c>
      <c r="AX2" s="8" t="s">
        <v>95</v>
      </c>
      <c r="AY2" s="8" t="s">
        <v>153</v>
      </c>
      <c r="AZ2" s="8" t="s">
        <v>155</v>
      </c>
      <c r="BA2" s="8" t="s">
        <v>151</v>
      </c>
      <c r="BB2" s="8" t="s">
        <v>123</v>
      </c>
      <c r="BC2" s="8" t="s">
        <v>41</v>
      </c>
      <c r="BD2" s="8" t="s">
        <v>143</v>
      </c>
      <c r="BE2" s="8" t="s">
        <v>157</v>
      </c>
      <c r="BF2" s="8" t="s">
        <v>145</v>
      </c>
      <c r="BG2" s="8" t="s">
        <v>141</v>
      </c>
      <c r="BI2" s="17" t="s">
        <v>114</v>
      </c>
      <c r="BJ2" s="17" t="s">
        <v>121</v>
      </c>
      <c r="BK2" s="17" t="s">
        <v>84</v>
      </c>
      <c r="BL2" s="17" t="s">
        <v>80</v>
      </c>
      <c r="BM2" s="17" t="s">
        <v>25</v>
      </c>
      <c r="BN2" s="17" t="s">
        <v>78</v>
      </c>
      <c r="BO2" s="17" t="s">
        <v>119</v>
      </c>
      <c r="BP2" s="17" t="s">
        <v>69</v>
      </c>
      <c r="BQ2" s="17" t="s">
        <v>63</v>
      </c>
      <c r="BR2" s="17" t="s">
        <v>74</v>
      </c>
      <c r="BS2" s="17" t="s">
        <v>116</v>
      </c>
      <c r="BU2" s="15" t="s">
        <v>97</v>
      </c>
      <c r="BV2" s="15" t="s">
        <v>61</v>
      </c>
      <c r="BW2" s="15" t="s">
        <v>86</v>
      </c>
    </row>
    <row r="3" spans="1:78">
      <c r="B3" t="s">
        <v>140</v>
      </c>
      <c r="C3" t="s">
        <v>3</v>
      </c>
      <c r="D3" t="s">
        <v>128</v>
      </c>
      <c r="E3" t="s">
        <v>130</v>
      </c>
      <c r="F3" t="s">
        <v>7</v>
      </c>
      <c r="G3" t="s">
        <v>20</v>
      </c>
      <c r="H3" t="s">
        <v>16</v>
      </c>
      <c r="J3" t="s">
        <v>23</v>
      </c>
      <c r="K3" t="s">
        <v>105</v>
      </c>
      <c r="L3" t="s">
        <v>223</v>
      </c>
      <c r="M3" t="s">
        <v>132</v>
      </c>
      <c r="N3" t="s">
        <v>28</v>
      </c>
      <c r="O3" t="s">
        <v>94</v>
      </c>
      <c r="P3" t="s">
        <v>136</v>
      </c>
      <c r="Q3" t="s">
        <v>109</v>
      </c>
      <c r="R3" t="s">
        <v>148</v>
      </c>
      <c r="S3" t="s">
        <v>1</v>
      </c>
      <c r="T3" t="s">
        <v>38</v>
      </c>
      <c r="U3" t="s">
        <v>113</v>
      </c>
      <c r="V3" t="s">
        <v>138</v>
      </c>
      <c r="W3" t="s">
        <v>134</v>
      </c>
      <c r="Y3" t="s">
        <v>40</v>
      </c>
      <c r="Z3" t="s">
        <v>77</v>
      </c>
      <c r="AA3" t="s">
        <v>50</v>
      </c>
      <c r="AB3" t="s">
        <v>46</v>
      </c>
      <c r="AC3" t="s">
        <v>11</v>
      </c>
      <c r="AD3" t="s">
        <v>12</v>
      </c>
      <c r="AE3" t="s">
        <v>100</v>
      </c>
      <c r="AF3" t="s">
        <v>83</v>
      </c>
      <c r="AG3" t="s">
        <v>231</v>
      </c>
      <c r="AH3" t="s">
        <v>44</v>
      </c>
      <c r="AI3" t="s">
        <v>101</v>
      </c>
      <c r="AK3" t="s">
        <v>56</v>
      </c>
      <c r="AL3" t="s">
        <v>150</v>
      </c>
      <c r="AM3" t="s">
        <v>60</v>
      </c>
      <c r="AN3" t="s">
        <v>30</v>
      </c>
      <c r="AO3" t="s">
        <v>68</v>
      </c>
      <c r="AQ3" t="s">
        <v>103</v>
      </c>
      <c r="AR3" t="s">
        <v>18</v>
      </c>
      <c r="AS3" t="s">
        <v>72</v>
      </c>
      <c r="AT3" t="s">
        <v>58</v>
      </c>
      <c r="AU3" t="s">
        <v>92</v>
      </c>
      <c r="AV3" t="s">
        <v>232</v>
      </c>
      <c r="AX3" t="s">
        <v>96</v>
      </c>
      <c r="AY3" t="s">
        <v>154</v>
      </c>
      <c r="AZ3" t="s">
        <v>156</v>
      </c>
      <c r="BA3" t="s">
        <v>152</v>
      </c>
      <c r="BB3" t="s">
        <v>124</v>
      </c>
      <c r="BC3" t="s">
        <v>42</v>
      </c>
      <c r="BD3" t="s">
        <v>144</v>
      </c>
      <c r="BE3" t="s">
        <v>158</v>
      </c>
      <c r="BF3" t="s">
        <v>146</v>
      </c>
      <c r="BG3" t="s">
        <v>142</v>
      </c>
      <c r="BI3" t="s">
        <v>115</v>
      </c>
      <c r="BJ3" t="s">
        <v>122</v>
      </c>
      <c r="BK3" t="s">
        <v>85</v>
      </c>
      <c r="BL3" t="s">
        <v>81</v>
      </c>
      <c r="BM3" t="s">
        <v>26</v>
      </c>
      <c r="BN3" t="s">
        <v>79</v>
      </c>
      <c r="BO3" t="s">
        <v>120</v>
      </c>
      <c r="BP3" t="s">
        <v>70</v>
      </c>
      <c r="BQ3" t="s">
        <v>64</v>
      </c>
      <c r="BR3" t="s">
        <v>75</v>
      </c>
      <c r="BS3" t="s">
        <v>117</v>
      </c>
      <c r="BU3" t="s">
        <v>98</v>
      </c>
      <c r="BV3" t="s">
        <v>62</v>
      </c>
      <c r="BW3" t="s">
        <v>87</v>
      </c>
    </row>
    <row r="4" spans="1:78" s="25" customFormat="1">
      <c r="A4" s="26" t="s">
        <v>230</v>
      </c>
      <c r="B4" s="25">
        <v>5</v>
      </c>
      <c r="C4" s="25">
        <v>5</v>
      </c>
      <c r="D4" s="25">
        <v>5</v>
      </c>
      <c r="E4" s="25">
        <v>10</v>
      </c>
      <c r="F4" s="25">
        <v>5</v>
      </c>
      <c r="G4" s="25">
        <v>5</v>
      </c>
      <c r="H4" s="25">
        <v>5</v>
      </c>
      <c r="I4" s="27"/>
      <c r="J4" s="25">
        <v>5</v>
      </c>
      <c r="K4" s="25">
        <v>5</v>
      </c>
      <c r="L4" s="25">
        <v>5</v>
      </c>
      <c r="M4" s="25">
        <v>5</v>
      </c>
      <c r="N4" s="25">
        <v>5</v>
      </c>
      <c r="O4" s="25">
        <v>10</v>
      </c>
      <c r="P4" s="25">
        <v>10</v>
      </c>
      <c r="Q4" s="25">
        <v>25</v>
      </c>
      <c r="R4" s="25">
        <v>5</v>
      </c>
      <c r="S4" s="25">
        <v>5</v>
      </c>
      <c r="T4" s="25">
        <v>5</v>
      </c>
      <c r="U4" s="25">
        <v>5</v>
      </c>
      <c r="V4" s="25">
        <v>5</v>
      </c>
      <c r="W4" s="25">
        <v>5</v>
      </c>
      <c r="X4" s="27"/>
      <c r="Y4" s="25">
        <v>5</v>
      </c>
      <c r="Z4" s="25">
        <v>10</v>
      </c>
      <c r="AA4" s="25">
        <v>5</v>
      </c>
      <c r="AB4" s="25">
        <v>5</v>
      </c>
      <c r="AC4" s="25">
        <v>45</v>
      </c>
      <c r="AD4" s="25">
        <v>40</v>
      </c>
      <c r="AE4" s="25">
        <v>90</v>
      </c>
      <c r="AF4" s="25">
        <v>5</v>
      </c>
      <c r="AG4" s="25">
        <v>15</v>
      </c>
      <c r="AH4" s="25">
        <v>5</v>
      </c>
      <c r="AI4" s="25">
        <v>35</v>
      </c>
      <c r="AJ4" s="27"/>
      <c r="AK4" s="25">
        <v>20</v>
      </c>
      <c r="AL4" s="25">
        <v>15</v>
      </c>
      <c r="AM4" s="25">
        <v>100</v>
      </c>
      <c r="AN4" s="25">
        <v>20</v>
      </c>
      <c r="AO4" s="25">
        <v>20</v>
      </c>
      <c r="AP4" s="27"/>
      <c r="AQ4" s="25">
        <v>10</v>
      </c>
      <c r="AR4" s="25">
        <v>10</v>
      </c>
      <c r="AS4" s="25">
        <v>40</v>
      </c>
      <c r="AT4" s="25">
        <v>10</v>
      </c>
      <c r="AU4" s="25">
        <v>15</v>
      </c>
      <c r="AV4" s="25">
        <v>20</v>
      </c>
      <c r="AW4" s="27"/>
      <c r="AX4" s="25">
        <v>10</v>
      </c>
      <c r="AY4" s="25">
        <v>10</v>
      </c>
      <c r="AZ4" s="25">
        <v>20</v>
      </c>
      <c r="BA4" s="25">
        <v>20</v>
      </c>
      <c r="BB4" s="25">
        <v>10</v>
      </c>
      <c r="BC4" s="25">
        <v>10</v>
      </c>
      <c r="BD4" s="25">
        <v>5</v>
      </c>
      <c r="BE4" s="25">
        <v>5</v>
      </c>
      <c r="BF4" s="25">
        <v>5</v>
      </c>
      <c r="BG4" s="25">
        <v>5</v>
      </c>
      <c r="BH4" s="29"/>
      <c r="BI4" s="25">
        <v>20</v>
      </c>
      <c r="BJ4" s="25">
        <v>15</v>
      </c>
      <c r="BK4" s="25">
        <v>25</v>
      </c>
      <c r="BL4" s="25">
        <v>10</v>
      </c>
      <c r="BM4" s="25">
        <v>5</v>
      </c>
      <c r="BN4" s="25">
        <v>15</v>
      </c>
      <c r="BO4" s="25">
        <v>15</v>
      </c>
      <c r="BP4" s="25">
        <v>10</v>
      </c>
      <c r="BQ4" s="25">
        <v>15</v>
      </c>
      <c r="BR4" s="25">
        <v>10</v>
      </c>
      <c r="BS4" s="25">
        <v>10</v>
      </c>
      <c r="BT4" s="27"/>
      <c r="BU4" s="25">
        <v>15</v>
      </c>
      <c r="BV4" s="25">
        <v>10</v>
      </c>
      <c r="BW4" s="25">
        <v>10</v>
      </c>
      <c r="BX4" s="27"/>
      <c r="BZ4" s="33"/>
    </row>
    <row r="5" spans="1:78">
      <c r="A5" s="1" t="s">
        <v>159</v>
      </c>
      <c r="B5" s="2"/>
      <c r="C5" s="2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2"/>
      <c r="Y5" s="2"/>
      <c r="Z5" s="2"/>
      <c r="AA5" s="2"/>
      <c r="AB5" s="2"/>
      <c r="AC5" s="22"/>
      <c r="AD5" s="22"/>
      <c r="AE5" s="2"/>
      <c r="AF5" s="2"/>
      <c r="AI5" s="2"/>
      <c r="AJ5" s="22"/>
      <c r="AK5" s="2"/>
      <c r="AL5" s="2"/>
      <c r="AM5" s="2"/>
      <c r="AN5" s="2"/>
      <c r="AO5" s="2"/>
      <c r="AP5" s="22"/>
      <c r="AQ5" s="2"/>
      <c r="AR5" s="2"/>
      <c r="AS5" s="2"/>
      <c r="AT5" s="2"/>
      <c r="AU5" s="2"/>
      <c r="AV5" s="2"/>
      <c r="AW5" s="22"/>
      <c r="AX5" s="2"/>
      <c r="AY5" s="2"/>
      <c r="AZ5" s="2"/>
      <c r="BA5" s="2"/>
      <c r="BB5" s="2"/>
      <c r="BC5" s="2"/>
      <c r="BD5" s="2"/>
      <c r="BE5" s="2"/>
      <c r="BF5" s="2"/>
      <c r="BG5" s="2"/>
      <c r="BH5" s="30"/>
      <c r="BI5" s="2"/>
      <c r="BJ5" s="2"/>
      <c r="BK5" s="2"/>
      <c r="BL5" s="2"/>
      <c r="BM5" s="2"/>
      <c r="BN5" s="2"/>
      <c r="BO5" s="2"/>
      <c r="BP5" s="2"/>
      <c r="BQ5" s="2"/>
    </row>
    <row r="6" spans="1:78">
      <c r="A6" t="s">
        <v>160</v>
      </c>
      <c r="B6" s="23" t="s">
        <v>225</v>
      </c>
      <c r="C6" s="20" t="s">
        <v>226</v>
      </c>
      <c r="D6" s="23" t="s">
        <v>225</v>
      </c>
      <c r="E6" s="23" t="s">
        <v>225</v>
      </c>
      <c r="F6" s="23" t="s">
        <v>225</v>
      </c>
      <c r="G6" s="23" t="s">
        <v>225</v>
      </c>
      <c r="H6" s="20" t="s">
        <v>225</v>
      </c>
      <c r="I6" s="22" t="s">
        <v>291</v>
      </c>
      <c r="J6" s="23" t="s">
        <v>225</v>
      </c>
      <c r="K6" s="23" t="s">
        <v>225</v>
      </c>
      <c r="L6" s="23" t="s">
        <v>225</v>
      </c>
      <c r="M6" s="23" t="s">
        <v>225</v>
      </c>
      <c r="N6" s="23" t="s">
        <v>225</v>
      </c>
      <c r="O6" s="23" t="s">
        <v>225</v>
      </c>
      <c r="P6" s="23" t="s">
        <v>225</v>
      </c>
      <c r="Q6" s="23" t="s">
        <v>225</v>
      </c>
      <c r="R6" s="23" t="s">
        <v>225</v>
      </c>
      <c r="S6" s="23" t="s">
        <v>225</v>
      </c>
      <c r="T6" s="23" t="s">
        <v>225</v>
      </c>
      <c r="U6" s="23" t="s">
        <v>225</v>
      </c>
      <c r="V6" s="23" t="s">
        <v>225</v>
      </c>
      <c r="W6" s="23" t="s">
        <v>225</v>
      </c>
      <c r="X6" s="22" t="s">
        <v>288</v>
      </c>
      <c r="Y6" s="20" t="s">
        <v>225</v>
      </c>
      <c r="Z6" s="20" t="s">
        <v>225</v>
      </c>
      <c r="AA6" s="20" t="s">
        <v>225</v>
      </c>
      <c r="AB6" s="20" t="s">
        <v>225</v>
      </c>
      <c r="AC6" s="20" t="s">
        <v>225</v>
      </c>
      <c r="AD6" s="20" t="s">
        <v>225</v>
      </c>
      <c r="AE6" s="20" t="s">
        <v>225</v>
      </c>
      <c r="AF6" s="20" t="s">
        <v>225</v>
      </c>
      <c r="AG6" s="20" t="s">
        <v>225</v>
      </c>
      <c r="AH6" s="20" t="s">
        <v>225</v>
      </c>
      <c r="AI6" s="20" t="s">
        <v>225</v>
      </c>
      <c r="AJ6" s="22" t="s">
        <v>233</v>
      </c>
      <c r="AK6" s="20" t="s">
        <v>225</v>
      </c>
      <c r="AL6" s="20" t="s">
        <v>225</v>
      </c>
      <c r="AM6" s="20" t="s">
        <v>225</v>
      </c>
      <c r="AN6" s="20" t="s">
        <v>225</v>
      </c>
      <c r="AO6" s="20" t="s">
        <v>226</v>
      </c>
      <c r="AP6" s="22" t="s">
        <v>269</v>
      </c>
      <c r="AQ6" s="20" t="s">
        <v>225</v>
      </c>
      <c r="AR6" s="20" t="s">
        <v>225</v>
      </c>
      <c r="AS6" s="20" t="s">
        <v>225</v>
      </c>
      <c r="AT6" s="20" t="s">
        <v>225</v>
      </c>
      <c r="AU6" s="20" t="s">
        <v>225</v>
      </c>
      <c r="AV6" s="20" t="s">
        <v>225</v>
      </c>
      <c r="AW6" s="22" t="s">
        <v>250</v>
      </c>
      <c r="AX6" s="23" t="s">
        <v>225</v>
      </c>
      <c r="AY6" s="20" t="s">
        <v>225</v>
      </c>
      <c r="AZ6" s="20" t="s">
        <v>225</v>
      </c>
      <c r="BA6" s="20" t="s">
        <v>225</v>
      </c>
      <c r="BB6" s="20" t="s">
        <v>225</v>
      </c>
      <c r="BC6" s="20" t="s">
        <v>226</v>
      </c>
      <c r="BD6" s="20" t="s">
        <v>225</v>
      </c>
      <c r="BE6" s="20" t="s">
        <v>225</v>
      </c>
      <c r="BF6" s="20" t="s">
        <v>225</v>
      </c>
      <c r="BG6" s="23" t="s">
        <v>226</v>
      </c>
      <c r="BH6" s="30" t="s">
        <v>275</v>
      </c>
      <c r="BI6" s="23" t="s">
        <v>225</v>
      </c>
      <c r="BJ6" s="23" t="s">
        <v>225</v>
      </c>
      <c r="BK6" s="23" t="s">
        <v>225</v>
      </c>
      <c r="BL6" s="20" t="s">
        <v>225</v>
      </c>
      <c r="BM6" s="23" t="s">
        <v>225</v>
      </c>
      <c r="BN6" s="23" t="s">
        <v>225</v>
      </c>
      <c r="BO6" s="23" t="s">
        <v>225</v>
      </c>
      <c r="BP6" s="23" t="s">
        <v>225</v>
      </c>
      <c r="BQ6" s="23" t="s">
        <v>225</v>
      </c>
      <c r="BR6" s="23" t="s">
        <v>225</v>
      </c>
      <c r="BS6" s="23" t="s">
        <v>225</v>
      </c>
      <c r="BT6" s="22" t="s">
        <v>257</v>
      </c>
      <c r="BU6" s="20" t="s">
        <v>225</v>
      </c>
      <c r="BV6" s="23" t="s">
        <v>225</v>
      </c>
      <c r="BW6" s="23" t="s">
        <v>225</v>
      </c>
      <c r="BX6" s="22" t="s">
        <v>265</v>
      </c>
      <c r="BZ6" s="33">
        <f>295/955</f>
        <v>0.30890052356020942</v>
      </c>
    </row>
    <row r="7" spans="1:78">
      <c r="A7" t="s">
        <v>161</v>
      </c>
      <c r="B7" s="23" t="s">
        <v>225</v>
      </c>
      <c r="C7" s="23" t="s">
        <v>225</v>
      </c>
      <c r="D7" s="23" t="s">
        <v>225</v>
      </c>
      <c r="E7" s="23" t="s">
        <v>225</v>
      </c>
      <c r="F7" s="23" t="s">
        <v>225</v>
      </c>
      <c r="G7" s="23" t="s">
        <v>225</v>
      </c>
      <c r="H7" s="20" t="s">
        <v>225</v>
      </c>
      <c r="I7" s="22" t="s">
        <v>294</v>
      </c>
      <c r="J7" s="23" t="s">
        <v>225</v>
      </c>
      <c r="K7" s="23" t="s">
        <v>225</v>
      </c>
      <c r="L7" s="23" t="s">
        <v>225</v>
      </c>
      <c r="M7" s="23" t="s">
        <v>225</v>
      </c>
      <c r="N7" s="23" t="s">
        <v>225</v>
      </c>
      <c r="O7" s="23" t="s">
        <v>225</v>
      </c>
      <c r="P7" s="23" t="s">
        <v>225</v>
      </c>
      <c r="Q7" s="23" t="s">
        <v>225</v>
      </c>
      <c r="R7" s="23" t="s">
        <v>225</v>
      </c>
      <c r="S7" s="23" t="s">
        <v>225</v>
      </c>
      <c r="T7" s="23" t="s">
        <v>225</v>
      </c>
      <c r="U7" s="23" t="s">
        <v>225</v>
      </c>
      <c r="V7" s="23" t="s">
        <v>225</v>
      </c>
      <c r="W7" s="23" t="s">
        <v>225</v>
      </c>
      <c r="X7" s="22" t="s">
        <v>288</v>
      </c>
      <c r="Y7" s="20" t="s">
        <v>225</v>
      </c>
      <c r="Z7" s="20" t="s">
        <v>225</v>
      </c>
      <c r="AA7" s="20" t="s">
        <v>225</v>
      </c>
      <c r="AB7" s="20" t="s">
        <v>225</v>
      </c>
      <c r="AC7" s="20" t="s">
        <v>225</v>
      </c>
      <c r="AD7" s="20" t="s">
        <v>225</v>
      </c>
      <c r="AE7" s="20" t="s">
        <v>225</v>
      </c>
      <c r="AF7" s="20" t="s">
        <v>225</v>
      </c>
      <c r="AG7" s="20" t="s">
        <v>225</v>
      </c>
      <c r="AH7" s="20" t="s">
        <v>225</v>
      </c>
      <c r="AI7" s="20" t="s">
        <v>225</v>
      </c>
      <c r="AJ7" s="22" t="s">
        <v>233</v>
      </c>
      <c r="AK7" s="20" t="s">
        <v>225</v>
      </c>
      <c r="AL7" s="20" t="s">
        <v>225</v>
      </c>
      <c r="AM7" s="20" t="s">
        <v>225</v>
      </c>
      <c r="AN7" s="20" t="s">
        <v>225</v>
      </c>
      <c r="AO7" s="23" t="s">
        <v>225</v>
      </c>
      <c r="AP7" s="22" t="s">
        <v>270</v>
      </c>
      <c r="AQ7" s="20" t="s">
        <v>225</v>
      </c>
      <c r="AR7" s="20" t="s">
        <v>225</v>
      </c>
      <c r="AS7" s="20" t="s">
        <v>225</v>
      </c>
      <c r="AT7" s="20" t="s">
        <v>225</v>
      </c>
      <c r="AU7" s="20" t="s">
        <v>225</v>
      </c>
      <c r="AV7" s="20" t="s">
        <v>225</v>
      </c>
      <c r="AW7" s="22" t="s">
        <v>250</v>
      </c>
      <c r="AX7" s="23" t="s">
        <v>225</v>
      </c>
      <c r="AY7" s="20" t="s">
        <v>225</v>
      </c>
      <c r="AZ7" s="20" t="s">
        <v>225</v>
      </c>
      <c r="BA7" s="20" t="s">
        <v>225</v>
      </c>
      <c r="BB7" s="20" t="s">
        <v>225</v>
      </c>
      <c r="BC7" s="20" t="s">
        <v>226</v>
      </c>
      <c r="BD7" s="20" t="s">
        <v>225</v>
      </c>
      <c r="BE7" s="20" t="s">
        <v>225</v>
      </c>
      <c r="BF7" s="20" t="s">
        <v>225</v>
      </c>
      <c r="BG7" s="20" t="s">
        <v>225</v>
      </c>
      <c r="BH7" s="30" t="s">
        <v>276</v>
      </c>
      <c r="BI7" s="23" t="s">
        <v>225</v>
      </c>
      <c r="BJ7" s="23" t="s">
        <v>225</v>
      </c>
      <c r="BK7" s="23" t="s">
        <v>225</v>
      </c>
      <c r="BL7" s="20" t="s">
        <v>225</v>
      </c>
      <c r="BM7" s="23" t="s">
        <v>225</v>
      </c>
      <c r="BN7" s="23" t="s">
        <v>225</v>
      </c>
      <c r="BO7" s="23" t="s">
        <v>225</v>
      </c>
      <c r="BP7" s="23" t="s">
        <v>225</v>
      </c>
      <c r="BQ7" s="23" t="s">
        <v>225</v>
      </c>
      <c r="BR7" s="23" t="s">
        <v>225</v>
      </c>
      <c r="BS7" s="23" t="s">
        <v>225</v>
      </c>
      <c r="BT7" s="22" t="s">
        <v>257</v>
      </c>
      <c r="BU7" s="20" t="s">
        <v>225</v>
      </c>
      <c r="BV7" s="23" t="s">
        <v>225</v>
      </c>
      <c r="BW7" s="23" t="s">
        <v>225</v>
      </c>
      <c r="BX7" s="22" t="s">
        <v>265</v>
      </c>
      <c r="BZ7" s="33">
        <f>315/955</f>
        <v>0.32984293193717279</v>
      </c>
    </row>
    <row r="8" spans="1:78">
      <c r="A8" t="s">
        <v>162</v>
      </c>
      <c r="B8" s="23" t="s">
        <v>225</v>
      </c>
      <c r="C8" s="23" t="s">
        <v>225</v>
      </c>
      <c r="D8" s="23" t="s">
        <v>225</v>
      </c>
      <c r="E8" s="23" t="s">
        <v>225</v>
      </c>
      <c r="F8" s="23" t="s">
        <v>225</v>
      </c>
      <c r="G8" s="23" t="s">
        <v>225</v>
      </c>
      <c r="H8" s="20" t="s">
        <v>225</v>
      </c>
      <c r="I8" s="22" t="s">
        <v>294</v>
      </c>
      <c r="J8" s="23" t="s">
        <v>225</v>
      </c>
      <c r="K8" s="23" t="s">
        <v>225</v>
      </c>
      <c r="L8" s="23" t="s">
        <v>225</v>
      </c>
      <c r="M8" s="23" t="s">
        <v>225</v>
      </c>
      <c r="N8" s="23" t="s">
        <v>225</v>
      </c>
      <c r="O8" s="23" t="s">
        <v>225</v>
      </c>
      <c r="P8" s="23" t="s">
        <v>225</v>
      </c>
      <c r="Q8" s="23" t="s">
        <v>225</v>
      </c>
      <c r="R8" s="23" t="s">
        <v>225</v>
      </c>
      <c r="S8" s="23" t="s">
        <v>225</v>
      </c>
      <c r="T8" s="23" t="s">
        <v>225</v>
      </c>
      <c r="U8" s="23" t="s">
        <v>225</v>
      </c>
      <c r="V8" s="23" t="s">
        <v>225</v>
      </c>
      <c r="W8" s="23" t="s">
        <v>225</v>
      </c>
      <c r="X8" s="22" t="s">
        <v>288</v>
      </c>
      <c r="Y8" s="20" t="s">
        <v>225</v>
      </c>
      <c r="Z8" s="20" t="s">
        <v>225</v>
      </c>
      <c r="AA8" s="20" t="s">
        <v>225</v>
      </c>
      <c r="AB8" s="20" t="s">
        <v>225</v>
      </c>
      <c r="AC8" s="20" t="s">
        <v>225</v>
      </c>
      <c r="AD8" s="20" t="s">
        <v>225</v>
      </c>
      <c r="AE8" s="20" t="s">
        <v>225</v>
      </c>
      <c r="AF8" s="20" t="s">
        <v>225</v>
      </c>
      <c r="AG8" s="20" t="s">
        <v>225</v>
      </c>
      <c r="AH8" s="20" t="s">
        <v>225</v>
      </c>
      <c r="AI8" s="20" t="s">
        <v>225</v>
      </c>
      <c r="AJ8" s="22" t="s">
        <v>233</v>
      </c>
      <c r="AK8" s="20" t="s">
        <v>225</v>
      </c>
      <c r="AL8" s="20" t="s">
        <v>225</v>
      </c>
      <c r="AM8" s="20" t="s">
        <v>225</v>
      </c>
      <c r="AN8" s="20" t="s">
        <v>225</v>
      </c>
      <c r="AO8" s="23" t="s">
        <v>225</v>
      </c>
      <c r="AP8" s="22" t="s">
        <v>270</v>
      </c>
      <c r="AQ8" s="20" t="s">
        <v>225</v>
      </c>
      <c r="AR8" s="20" t="s">
        <v>225</v>
      </c>
      <c r="AS8" s="20" t="s">
        <v>225</v>
      </c>
      <c r="AT8" s="20" t="s">
        <v>225</v>
      </c>
      <c r="AU8" s="20" t="s">
        <v>225</v>
      </c>
      <c r="AV8" s="20" t="s">
        <v>225</v>
      </c>
      <c r="AW8" s="22" t="s">
        <v>250</v>
      </c>
      <c r="AX8" s="23" t="s">
        <v>225</v>
      </c>
      <c r="AY8" s="20" t="s">
        <v>225</v>
      </c>
      <c r="AZ8" s="20" t="s">
        <v>225</v>
      </c>
      <c r="BA8" s="20" t="s">
        <v>225</v>
      </c>
      <c r="BB8" s="20" t="s">
        <v>225</v>
      </c>
      <c r="BC8" s="20" t="s">
        <v>226</v>
      </c>
      <c r="BD8" s="20" t="s">
        <v>225</v>
      </c>
      <c r="BE8" s="20" t="s">
        <v>225</v>
      </c>
      <c r="BF8" s="20" t="s">
        <v>225</v>
      </c>
      <c r="BG8" s="20" t="s">
        <v>225</v>
      </c>
      <c r="BH8" s="30" t="s">
        <v>276</v>
      </c>
      <c r="BI8" s="23" t="s">
        <v>225</v>
      </c>
      <c r="BJ8" s="20" t="s">
        <v>226</v>
      </c>
      <c r="BK8" s="20" t="s">
        <v>226</v>
      </c>
      <c r="BL8" s="20" t="s">
        <v>225</v>
      </c>
      <c r="BM8" s="23" t="s">
        <v>225</v>
      </c>
      <c r="BN8" s="23" t="s">
        <v>225</v>
      </c>
      <c r="BO8" s="23" t="s">
        <v>225</v>
      </c>
      <c r="BP8" s="23" t="s">
        <v>225</v>
      </c>
      <c r="BQ8" s="23" t="s">
        <v>225</v>
      </c>
      <c r="BR8" s="23" t="s">
        <v>225</v>
      </c>
      <c r="BS8" s="23" t="s">
        <v>225</v>
      </c>
      <c r="BT8" s="22" t="s">
        <v>258</v>
      </c>
      <c r="BU8" s="20" t="s">
        <v>225</v>
      </c>
      <c r="BV8" s="23" t="s">
        <v>225</v>
      </c>
      <c r="BW8" s="23" t="s">
        <v>225</v>
      </c>
      <c r="BX8" s="22" t="s">
        <v>265</v>
      </c>
      <c r="BZ8" s="33">
        <f>275/955</f>
        <v>0.2879581151832461</v>
      </c>
    </row>
    <row r="9" spans="1:78">
      <c r="A9" t="s">
        <v>163</v>
      </c>
      <c r="B9" s="23" t="s">
        <v>225</v>
      </c>
      <c r="C9" s="23" t="s">
        <v>225</v>
      </c>
      <c r="D9" s="23" t="s">
        <v>225</v>
      </c>
      <c r="E9" s="23" t="s">
        <v>225</v>
      </c>
      <c r="F9" s="23" t="s">
        <v>225</v>
      </c>
      <c r="G9" s="23" t="s">
        <v>225</v>
      </c>
      <c r="H9" s="20" t="s">
        <v>225</v>
      </c>
      <c r="I9" s="22" t="s">
        <v>294</v>
      </c>
      <c r="J9" s="23" t="s">
        <v>225</v>
      </c>
      <c r="K9" s="23" t="s">
        <v>225</v>
      </c>
      <c r="L9" s="23" t="s">
        <v>225</v>
      </c>
      <c r="M9" s="23" t="s">
        <v>225</v>
      </c>
      <c r="N9" s="23" t="s">
        <v>225</v>
      </c>
      <c r="O9" s="23" t="s">
        <v>225</v>
      </c>
      <c r="P9" s="23" t="s">
        <v>225</v>
      </c>
      <c r="Q9" s="23" t="s">
        <v>225</v>
      </c>
      <c r="R9" s="23" t="s">
        <v>225</v>
      </c>
      <c r="S9" s="23" t="s">
        <v>225</v>
      </c>
      <c r="T9" s="23" t="s">
        <v>225</v>
      </c>
      <c r="U9" s="23" t="s">
        <v>225</v>
      </c>
      <c r="V9" s="23" t="s">
        <v>225</v>
      </c>
      <c r="W9" s="23" t="s">
        <v>225</v>
      </c>
      <c r="X9" s="22" t="s">
        <v>288</v>
      </c>
      <c r="Y9" s="20" t="s">
        <v>225</v>
      </c>
      <c r="Z9" s="20" t="s">
        <v>225</v>
      </c>
      <c r="AA9" s="20" t="s">
        <v>225</v>
      </c>
      <c r="AB9" s="20" t="s">
        <v>225</v>
      </c>
      <c r="AC9" s="20" t="s">
        <v>225</v>
      </c>
      <c r="AD9" s="20" t="s">
        <v>225</v>
      </c>
      <c r="AE9" s="20" t="s">
        <v>225</v>
      </c>
      <c r="AF9" s="20" t="s">
        <v>225</v>
      </c>
      <c r="AG9" s="20" t="s">
        <v>225</v>
      </c>
      <c r="AH9" s="20" t="s">
        <v>225</v>
      </c>
      <c r="AI9" s="20" t="s">
        <v>225</v>
      </c>
      <c r="AJ9" s="22" t="s">
        <v>233</v>
      </c>
      <c r="AK9" s="20" t="s">
        <v>225</v>
      </c>
      <c r="AL9" s="20" t="s">
        <v>225</v>
      </c>
      <c r="AM9" s="20" t="s">
        <v>225</v>
      </c>
      <c r="AN9" s="20" t="s">
        <v>225</v>
      </c>
      <c r="AO9" s="23" t="s">
        <v>225</v>
      </c>
      <c r="AP9" s="22" t="s">
        <v>270</v>
      </c>
      <c r="AQ9" s="20" t="s">
        <v>225</v>
      </c>
      <c r="AR9" s="20" t="s">
        <v>225</v>
      </c>
      <c r="AS9" s="20" t="s">
        <v>225</v>
      </c>
      <c r="AT9" s="20" t="s">
        <v>225</v>
      </c>
      <c r="AU9" s="20" t="s">
        <v>225</v>
      </c>
      <c r="AV9" s="20" t="s">
        <v>225</v>
      </c>
      <c r="AW9" s="22" t="s">
        <v>250</v>
      </c>
      <c r="AX9" s="23" t="s">
        <v>225</v>
      </c>
      <c r="AY9" s="20" t="s">
        <v>225</v>
      </c>
      <c r="AZ9" s="20" t="s">
        <v>225</v>
      </c>
      <c r="BA9" s="20" t="s">
        <v>225</v>
      </c>
      <c r="BB9" s="20" t="s">
        <v>225</v>
      </c>
      <c r="BC9" s="20" t="s">
        <v>226</v>
      </c>
      <c r="BD9" s="20" t="s">
        <v>225</v>
      </c>
      <c r="BE9" s="20" t="s">
        <v>225</v>
      </c>
      <c r="BF9" s="20" t="s">
        <v>225</v>
      </c>
      <c r="BG9" s="20" t="s">
        <v>225</v>
      </c>
      <c r="BH9" s="30" t="s">
        <v>276</v>
      </c>
      <c r="BI9" s="23" t="s">
        <v>225</v>
      </c>
      <c r="BJ9" s="23" t="s">
        <v>225</v>
      </c>
      <c r="BK9" s="23" t="s">
        <v>225</v>
      </c>
      <c r="BL9" s="20" t="s">
        <v>225</v>
      </c>
      <c r="BM9" s="23" t="s">
        <v>225</v>
      </c>
      <c r="BN9" s="23" t="s">
        <v>225</v>
      </c>
      <c r="BO9" s="23" t="s">
        <v>225</v>
      </c>
      <c r="BP9" s="23" t="s">
        <v>225</v>
      </c>
      <c r="BQ9" s="23" t="s">
        <v>225</v>
      </c>
      <c r="BR9" s="23" t="s">
        <v>225</v>
      </c>
      <c r="BS9" s="23" t="s">
        <v>225</v>
      </c>
      <c r="BT9" s="22" t="s">
        <v>257</v>
      </c>
      <c r="BU9" s="20" t="s">
        <v>225</v>
      </c>
      <c r="BV9" s="23" t="s">
        <v>225</v>
      </c>
      <c r="BW9" s="23" t="s">
        <v>225</v>
      </c>
      <c r="BX9" s="22" t="s">
        <v>265</v>
      </c>
      <c r="BZ9" s="33">
        <f>315/955</f>
        <v>0.32984293193717279</v>
      </c>
    </row>
    <row r="10" spans="1:78">
      <c r="A10" t="s">
        <v>164</v>
      </c>
      <c r="B10" s="23" t="s">
        <v>225</v>
      </c>
      <c r="C10" s="23" t="s">
        <v>225</v>
      </c>
      <c r="D10" s="23" t="s">
        <v>225</v>
      </c>
      <c r="E10" s="23" t="s">
        <v>225</v>
      </c>
      <c r="F10" s="23" t="s">
        <v>225</v>
      </c>
      <c r="G10" s="23" t="s">
        <v>225</v>
      </c>
      <c r="H10" s="20" t="s">
        <v>225</v>
      </c>
      <c r="I10" s="22" t="s">
        <v>294</v>
      </c>
      <c r="J10" s="23" t="s">
        <v>225</v>
      </c>
      <c r="K10" s="23" t="s">
        <v>225</v>
      </c>
      <c r="L10" s="23" t="s">
        <v>225</v>
      </c>
      <c r="M10" s="23" t="s">
        <v>225</v>
      </c>
      <c r="N10" s="23" t="s">
        <v>225</v>
      </c>
      <c r="O10" s="23" t="s">
        <v>225</v>
      </c>
      <c r="P10" s="23" t="s">
        <v>225</v>
      </c>
      <c r="Q10" s="23" t="s">
        <v>225</v>
      </c>
      <c r="R10" s="23" t="s">
        <v>225</v>
      </c>
      <c r="S10" s="23" t="s">
        <v>225</v>
      </c>
      <c r="T10" s="23" t="s">
        <v>225</v>
      </c>
      <c r="U10" s="23" t="s">
        <v>225</v>
      </c>
      <c r="V10" s="23" t="s">
        <v>225</v>
      </c>
      <c r="W10" s="23" t="s">
        <v>225</v>
      </c>
      <c r="X10" s="22" t="s">
        <v>288</v>
      </c>
      <c r="Y10" s="20" t="s">
        <v>225</v>
      </c>
      <c r="Z10" s="20" t="s">
        <v>225</v>
      </c>
      <c r="AA10" s="20" t="s">
        <v>225</v>
      </c>
      <c r="AB10" s="20" t="s">
        <v>225</v>
      </c>
      <c r="AC10" s="20" t="s">
        <v>225</v>
      </c>
      <c r="AD10" s="20" t="s">
        <v>225</v>
      </c>
      <c r="AE10" s="20" t="s">
        <v>225</v>
      </c>
      <c r="AF10" s="20" t="s">
        <v>225</v>
      </c>
      <c r="AG10" s="20" t="s">
        <v>225</v>
      </c>
      <c r="AH10" s="20" t="s">
        <v>225</v>
      </c>
      <c r="AI10" s="20" t="s">
        <v>225</v>
      </c>
      <c r="AJ10" s="22" t="s">
        <v>233</v>
      </c>
      <c r="AK10" s="20" t="s">
        <v>225</v>
      </c>
      <c r="AL10" s="20" t="s">
        <v>225</v>
      </c>
      <c r="AM10" s="20" t="s">
        <v>225</v>
      </c>
      <c r="AN10" s="20" t="s">
        <v>225</v>
      </c>
      <c r="AO10" s="23" t="s">
        <v>225</v>
      </c>
      <c r="AP10" s="22" t="s">
        <v>270</v>
      </c>
      <c r="AQ10" s="20" t="s">
        <v>225</v>
      </c>
      <c r="AR10" s="20" t="s">
        <v>225</v>
      </c>
      <c r="AS10" s="20" t="s">
        <v>225</v>
      </c>
      <c r="AT10" s="20" t="s">
        <v>225</v>
      </c>
      <c r="AU10" s="20" t="s">
        <v>225</v>
      </c>
      <c r="AV10" s="20" t="s">
        <v>225</v>
      </c>
      <c r="AW10" s="22" t="s">
        <v>250</v>
      </c>
      <c r="AX10" s="23" t="s">
        <v>225</v>
      </c>
      <c r="AY10" s="20" t="s">
        <v>225</v>
      </c>
      <c r="AZ10" s="20" t="s">
        <v>225</v>
      </c>
      <c r="BA10" s="20" t="s">
        <v>225</v>
      </c>
      <c r="BB10" s="20" t="s">
        <v>225</v>
      </c>
      <c r="BC10" s="20" t="s">
        <v>226</v>
      </c>
      <c r="BD10" s="20" t="s">
        <v>225</v>
      </c>
      <c r="BE10" s="20" t="s">
        <v>225</v>
      </c>
      <c r="BF10" s="20" t="s">
        <v>225</v>
      </c>
      <c r="BG10" s="20" t="s">
        <v>225</v>
      </c>
      <c r="BH10" s="30" t="s">
        <v>276</v>
      </c>
      <c r="BI10" s="23" t="s">
        <v>225</v>
      </c>
      <c r="BJ10" s="23" t="s">
        <v>225</v>
      </c>
      <c r="BK10" s="23" t="s">
        <v>225</v>
      </c>
      <c r="BL10" s="20" t="s">
        <v>225</v>
      </c>
      <c r="BM10" s="23" t="s">
        <v>225</v>
      </c>
      <c r="BN10" s="23" t="s">
        <v>225</v>
      </c>
      <c r="BO10" s="23" t="s">
        <v>225</v>
      </c>
      <c r="BP10" s="23" t="s">
        <v>225</v>
      </c>
      <c r="BQ10" s="23" t="s">
        <v>225</v>
      </c>
      <c r="BR10" s="23" t="s">
        <v>225</v>
      </c>
      <c r="BS10" s="23" t="s">
        <v>225</v>
      </c>
      <c r="BT10" s="22" t="s">
        <v>257</v>
      </c>
      <c r="BU10" s="20" t="s">
        <v>225</v>
      </c>
      <c r="BV10" s="23" t="s">
        <v>225</v>
      </c>
      <c r="BW10" s="23" t="s">
        <v>225</v>
      </c>
      <c r="BX10" s="22" t="s">
        <v>265</v>
      </c>
      <c r="BZ10" s="33">
        <f>315/955</f>
        <v>0.32984293193717279</v>
      </c>
    </row>
    <row r="11" spans="1:78">
      <c r="A11" t="s">
        <v>165</v>
      </c>
      <c r="B11" s="23" t="s">
        <v>225</v>
      </c>
      <c r="C11" s="23" t="s">
        <v>225</v>
      </c>
      <c r="D11" s="23" t="s">
        <v>225</v>
      </c>
      <c r="E11" s="23" t="s">
        <v>225</v>
      </c>
      <c r="F11" s="23" t="s">
        <v>225</v>
      </c>
      <c r="G11" s="23" t="s">
        <v>225</v>
      </c>
      <c r="H11" s="20" t="s">
        <v>225</v>
      </c>
      <c r="I11" s="22" t="s">
        <v>294</v>
      </c>
      <c r="J11" s="23" t="s">
        <v>225</v>
      </c>
      <c r="K11" s="23" t="s">
        <v>225</v>
      </c>
      <c r="L11" s="23" t="s">
        <v>225</v>
      </c>
      <c r="M11" s="23" t="s">
        <v>225</v>
      </c>
      <c r="N11" s="23" t="s">
        <v>225</v>
      </c>
      <c r="O11" s="23" t="s">
        <v>225</v>
      </c>
      <c r="P11" s="23" t="s">
        <v>225</v>
      </c>
      <c r="Q11" s="23" t="s">
        <v>225</v>
      </c>
      <c r="R11" s="23" t="s">
        <v>225</v>
      </c>
      <c r="S11" s="23" t="s">
        <v>225</v>
      </c>
      <c r="T11" s="23" t="s">
        <v>225</v>
      </c>
      <c r="U11" s="23" t="s">
        <v>225</v>
      </c>
      <c r="V11" s="23" t="s">
        <v>225</v>
      </c>
      <c r="W11" s="23" t="s">
        <v>225</v>
      </c>
      <c r="X11" s="22" t="s">
        <v>288</v>
      </c>
      <c r="Y11" s="20" t="s">
        <v>225</v>
      </c>
      <c r="Z11" s="20" t="s">
        <v>225</v>
      </c>
      <c r="AA11" s="20" t="s">
        <v>225</v>
      </c>
      <c r="AB11" s="20" t="s">
        <v>225</v>
      </c>
      <c r="AC11" s="20" t="s">
        <v>225</v>
      </c>
      <c r="AD11" s="20" t="s">
        <v>225</v>
      </c>
      <c r="AE11" s="20" t="s">
        <v>225</v>
      </c>
      <c r="AF11" s="20" t="s">
        <v>225</v>
      </c>
      <c r="AG11" s="20" t="s">
        <v>225</v>
      </c>
      <c r="AH11" s="20" t="s">
        <v>225</v>
      </c>
      <c r="AI11" s="20" t="s">
        <v>225</v>
      </c>
      <c r="AJ11" s="22" t="s">
        <v>233</v>
      </c>
      <c r="AK11" s="20" t="s">
        <v>225</v>
      </c>
      <c r="AL11" s="20" t="s">
        <v>225</v>
      </c>
      <c r="AM11" s="20" t="s">
        <v>225</v>
      </c>
      <c r="AN11" s="20" t="s">
        <v>225</v>
      </c>
      <c r="AO11" s="20" t="s">
        <v>226</v>
      </c>
      <c r="AP11" s="22" t="s">
        <v>269</v>
      </c>
      <c r="AQ11" s="20" t="s">
        <v>225</v>
      </c>
      <c r="AR11" s="20" t="s">
        <v>225</v>
      </c>
      <c r="AS11" s="20" t="s">
        <v>225</v>
      </c>
      <c r="AT11" s="20" t="s">
        <v>225</v>
      </c>
      <c r="AU11" s="20" t="s">
        <v>225</v>
      </c>
      <c r="AV11" s="20" t="s">
        <v>225</v>
      </c>
      <c r="AW11" s="22" t="s">
        <v>250</v>
      </c>
      <c r="AX11" s="23" t="s">
        <v>225</v>
      </c>
      <c r="AY11" s="20" t="s">
        <v>225</v>
      </c>
      <c r="AZ11" s="20" t="s">
        <v>225</v>
      </c>
      <c r="BA11" s="20" t="s">
        <v>225</v>
      </c>
      <c r="BB11" s="20" t="s">
        <v>225</v>
      </c>
      <c r="BC11" s="20" t="s">
        <v>226</v>
      </c>
      <c r="BD11" s="20" t="s">
        <v>225</v>
      </c>
      <c r="BE11" s="20" t="s">
        <v>225</v>
      </c>
      <c r="BF11" s="20" t="s">
        <v>225</v>
      </c>
      <c r="BG11" s="20" t="s">
        <v>225</v>
      </c>
      <c r="BH11" s="30" t="s">
        <v>276</v>
      </c>
      <c r="BI11" s="23" t="s">
        <v>225</v>
      </c>
      <c r="BJ11" s="23" t="s">
        <v>225</v>
      </c>
      <c r="BK11" s="23" t="s">
        <v>225</v>
      </c>
      <c r="BL11" s="20" t="s">
        <v>225</v>
      </c>
      <c r="BM11" s="23" t="s">
        <v>225</v>
      </c>
      <c r="BN11" s="23" t="s">
        <v>225</v>
      </c>
      <c r="BO11" s="23" t="s">
        <v>225</v>
      </c>
      <c r="BP11" s="23" t="s">
        <v>225</v>
      </c>
      <c r="BQ11" s="23" t="s">
        <v>225</v>
      </c>
      <c r="BR11" s="23" t="s">
        <v>225</v>
      </c>
      <c r="BS11" s="23" t="s">
        <v>225</v>
      </c>
      <c r="BT11" s="22" t="s">
        <v>257</v>
      </c>
      <c r="BU11" s="20" t="s">
        <v>225</v>
      </c>
      <c r="BV11" s="23" t="s">
        <v>225</v>
      </c>
      <c r="BW11" s="23" t="s">
        <v>225</v>
      </c>
      <c r="BX11" s="22" t="s">
        <v>265</v>
      </c>
      <c r="BZ11" s="33">
        <f>295/955</f>
        <v>0.30890052356020942</v>
      </c>
    </row>
    <row r="12" spans="1:78">
      <c r="A12" t="s">
        <v>166</v>
      </c>
      <c r="B12" s="23" t="s">
        <v>225</v>
      </c>
      <c r="C12" s="23" t="s">
        <v>225</v>
      </c>
      <c r="D12" s="23" t="s">
        <v>225</v>
      </c>
      <c r="E12" s="23" t="s">
        <v>225</v>
      </c>
      <c r="F12" s="23" t="s">
        <v>225</v>
      </c>
      <c r="G12" s="23" t="s">
        <v>225</v>
      </c>
      <c r="H12" s="20" t="s">
        <v>225</v>
      </c>
      <c r="I12" s="22" t="s">
        <v>294</v>
      </c>
      <c r="J12" s="23" t="s">
        <v>225</v>
      </c>
      <c r="K12" s="23" t="s">
        <v>225</v>
      </c>
      <c r="L12" s="23" t="s">
        <v>225</v>
      </c>
      <c r="M12" s="23" t="s">
        <v>225</v>
      </c>
      <c r="N12" s="23" t="s">
        <v>225</v>
      </c>
      <c r="O12" s="23" t="s">
        <v>225</v>
      </c>
      <c r="P12" s="23" t="s">
        <v>225</v>
      </c>
      <c r="Q12" s="23" t="s">
        <v>225</v>
      </c>
      <c r="R12" s="23" t="s">
        <v>225</v>
      </c>
      <c r="S12" s="23" t="s">
        <v>225</v>
      </c>
      <c r="T12" s="23" t="s">
        <v>225</v>
      </c>
      <c r="U12" s="23" t="s">
        <v>225</v>
      </c>
      <c r="V12" s="23" t="s">
        <v>225</v>
      </c>
      <c r="W12" s="23" t="s">
        <v>225</v>
      </c>
      <c r="X12" s="22" t="s">
        <v>288</v>
      </c>
      <c r="Y12" s="20" t="s">
        <v>225</v>
      </c>
      <c r="Z12" s="20" t="s">
        <v>225</v>
      </c>
      <c r="AA12" s="20" t="s">
        <v>225</v>
      </c>
      <c r="AB12" s="20" t="s">
        <v>225</v>
      </c>
      <c r="AC12" s="20" t="s">
        <v>225</v>
      </c>
      <c r="AD12" s="20" t="s">
        <v>225</v>
      </c>
      <c r="AE12" s="20" t="s">
        <v>225</v>
      </c>
      <c r="AF12" s="20" t="s">
        <v>225</v>
      </c>
      <c r="AG12" s="20" t="s">
        <v>225</v>
      </c>
      <c r="AH12" s="20" t="s">
        <v>225</v>
      </c>
      <c r="AI12" s="20" t="s">
        <v>225</v>
      </c>
      <c r="AJ12" s="22" t="s">
        <v>233</v>
      </c>
      <c r="AK12" s="20" t="s">
        <v>225</v>
      </c>
      <c r="AL12" s="20" t="s">
        <v>225</v>
      </c>
      <c r="AM12" s="20" t="s">
        <v>225</v>
      </c>
      <c r="AN12" s="20" t="s">
        <v>225</v>
      </c>
      <c r="AO12" s="23" t="s">
        <v>225</v>
      </c>
      <c r="AP12" s="22" t="s">
        <v>270</v>
      </c>
      <c r="AQ12" s="20" t="s">
        <v>225</v>
      </c>
      <c r="AR12" s="20" t="s">
        <v>225</v>
      </c>
      <c r="AS12" s="20" t="s">
        <v>225</v>
      </c>
      <c r="AT12" s="20" t="s">
        <v>225</v>
      </c>
      <c r="AU12" s="20" t="s">
        <v>225</v>
      </c>
      <c r="AV12" s="20" t="s">
        <v>225</v>
      </c>
      <c r="AW12" s="22" t="s">
        <v>250</v>
      </c>
      <c r="AX12" s="23" t="s">
        <v>225</v>
      </c>
      <c r="AY12" s="20" t="s">
        <v>225</v>
      </c>
      <c r="AZ12" s="20" t="s">
        <v>225</v>
      </c>
      <c r="BA12" s="20" t="s">
        <v>225</v>
      </c>
      <c r="BB12" s="20" t="s">
        <v>225</v>
      </c>
      <c r="BC12" s="20" t="s">
        <v>226</v>
      </c>
      <c r="BD12" s="20" t="s">
        <v>225</v>
      </c>
      <c r="BE12" s="20" t="s">
        <v>225</v>
      </c>
      <c r="BF12" s="20" t="s">
        <v>225</v>
      </c>
      <c r="BG12" s="20" t="s">
        <v>225</v>
      </c>
      <c r="BH12" s="30" t="s">
        <v>276</v>
      </c>
      <c r="BI12" s="23" t="s">
        <v>225</v>
      </c>
      <c r="BJ12" s="23" t="s">
        <v>225</v>
      </c>
      <c r="BK12" s="23" t="s">
        <v>225</v>
      </c>
      <c r="BL12" s="20" t="s">
        <v>225</v>
      </c>
      <c r="BM12" s="23" t="s">
        <v>225</v>
      </c>
      <c r="BN12" s="23" t="s">
        <v>225</v>
      </c>
      <c r="BO12" s="23" t="s">
        <v>225</v>
      </c>
      <c r="BP12" s="23" t="s">
        <v>225</v>
      </c>
      <c r="BQ12" s="23" t="s">
        <v>225</v>
      </c>
      <c r="BR12" s="23" t="s">
        <v>225</v>
      </c>
      <c r="BS12" s="23" t="s">
        <v>225</v>
      </c>
      <c r="BT12" s="22" t="s">
        <v>257</v>
      </c>
      <c r="BU12" s="20" t="s">
        <v>225</v>
      </c>
      <c r="BV12" s="23" t="s">
        <v>225</v>
      </c>
      <c r="BW12" s="23" t="s">
        <v>225</v>
      </c>
      <c r="BX12" s="22" t="s">
        <v>265</v>
      </c>
      <c r="BZ12" s="33">
        <f>315/955</f>
        <v>0.32984293193717279</v>
      </c>
    </row>
    <row r="13" spans="1:78">
      <c r="A13" t="s">
        <v>167</v>
      </c>
      <c r="B13" s="23" t="s">
        <v>225</v>
      </c>
      <c r="C13" s="23" t="s">
        <v>225</v>
      </c>
      <c r="D13" s="23" t="s">
        <v>225</v>
      </c>
      <c r="E13" s="23" t="s">
        <v>225</v>
      </c>
      <c r="F13" s="23" t="s">
        <v>225</v>
      </c>
      <c r="G13" s="23" t="s">
        <v>225</v>
      </c>
      <c r="H13" s="20" t="s">
        <v>225</v>
      </c>
      <c r="I13" s="22" t="s">
        <v>294</v>
      </c>
      <c r="J13" s="23" t="s">
        <v>225</v>
      </c>
      <c r="K13" s="23" t="s">
        <v>225</v>
      </c>
      <c r="L13" s="23" t="s">
        <v>225</v>
      </c>
      <c r="M13" s="23" t="s">
        <v>225</v>
      </c>
      <c r="N13" s="23" t="s">
        <v>225</v>
      </c>
      <c r="O13" s="23" t="s">
        <v>225</v>
      </c>
      <c r="P13" s="23" t="s">
        <v>225</v>
      </c>
      <c r="Q13" s="23" t="s">
        <v>225</v>
      </c>
      <c r="R13" s="23" t="s">
        <v>225</v>
      </c>
      <c r="S13" s="23" t="s">
        <v>225</v>
      </c>
      <c r="T13" s="23" t="s">
        <v>225</v>
      </c>
      <c r="U13" s="23" t="s">
        <v>225</v>
      </c>
      <c r="V13" s="23" t="s">
        <v>225</v>
      </c>
      <c r="W13" s="23" t="s">
        <v>225</v>
      </c>
      <c r="X13" s="22" t="s">
        <v>288</v>
      </c>
      <c r="Y13" s="20" t="s">
        <v>225</v>
      </c>
      <c r="Z13" s="20" t="s">
        <v>225</v>
      </c>
      <c r="AA13" s="20" t="s">
        <v>225</v>
      </c>
      <c r="AB13" s="20" t="s">
        <v>225</v>
      </c>
      <c r="AC13" s="20" t="s">
        <v>225</v>
      </c>
      <c r="AD13" s="20" t="s">
        <v>225</v>
      </c>
      <c r="AE13" s="20" t="s">
        <v>225</v>
      </c>
      <c r="AF13" s="20" t="s">
        <v>225</v>
      </c>
      <c r="AG13" s="20" t="s">
        <v>225</v>
      </c>
      <c r="AH13" s="20" t="s">
        <v>225</v>
      </c>
      <c r="AI13" s="20" t="s">
        <v>225</v>
      </c>
      <c r="AJ13" s="22" t="s">
        <v>233</v>
      </c>
      <c r="AK13" s="20" t="s">
        <v>225</v>
      </c>
      <c r="AL13" s="20" t="s">
        <v>225</v>
      </c>
      <c r="AM13" s="20" t="s">
        <v>225</v>
      </c>
      <c r="AN13" s="20" t="s">
        <v>225</v>
      </c>
      <c r="AO13" s="23" t="s">
        <v>225</v>
      </c>
      <c r="AP13" s="22" t="s">
        <v>270</v>
      </c>
      <c r="AQ13" s="21" t="s">
        <v>227</v>
      </c>
      <c r="AR13" s="20" t="s">
        <v>225</v>
      </c>
      <c r="AS13" s="20" t="s">
        <v>225</v>
      </c>
      <c r="AT13" s="20" t="s">
        <v>225</v>
      </c>
      <c r="AU13" s="20" t="s">
        <v>225</v>
      </c>
      <c r="AV13" s="20" t="s">
        <v>225</v>
      </c>
      <c r="AW13" s="22" t="s">
        <v>251</v>
      </c>
      <c r="AX13" s="23" t="s">
        <v>225</v>
      </c>
      <c r="AY13" s="20" t="s">
        <v>225</v>
      </c>
      <c r="AZ13" s="20" t="s">
        <v>225</v>
      </c>
      <c r="BA13" s="20" t="s">
        <v>225</v>
      </c>
      <c r="BB13" s="20" t="s">
        <v>225</v>
      </c>
      <c r="BC13" s="23" t="s">
        <v>225</v>
      </c>
      <c r="BD13" s="20" t="s">
        <v>225</v>
      </c>
      <c r="BE13" s="20" t="s">
        <v>225</v>
      </c>
      <c r="BF13" s="20" t="s">
        <v>225</v>
      </c>
      <c r="BG13" s="21" t="s">
        <v>227</v>
      </c>
      <c r="BH13" s="30" t="s">
        <v>277</v>
      </c>
      <c r="BI13" s="23" t="s">
        <v>225</v>
      </c>
      <c r="BJ13" s="20" t="s">
        <v>226</v>
      </c>
      <c r="BK13" s="20" t="s">
        <v>226</v>
      </c>
      <c r="BL13" s="20" t="s">
        <v>225</v>
      </c>
      <c r="BM13" s="23" t="s">
        <v>225</v>
      </c>
      <c r="BN13" s="23" t="s">
        <v>225</v>
      </c>
      <c r="BO13" s="23" t="s">
        <v>225</v>
      </c>
      <c r="BP13" s="23" t="s">
        <v>225</v>
      </c>
      <c r="BQ13" s="21" t="s">
        <v>227</v>
      </c>
      <c r="BR13" s="23" t="s">
        <v>225</v>
      </c>
      <c r="BS13" s="23" t="s">
        <v>225</v>
      </c>
      <c r="BT13" s="22" t="s">
        <v>259</v>
      </c>
      <c r="BU13" s="20" t="s">
        <v>225</v>
      </c>
      <c r="BV13" s="20" t="s">
        <v>226</v>
      </c>
      <c r="BW13" s="23" t="s">
        <v>225</v>
      </c>
      <c r="BX13" s="31" t="s">
        <v>266</v>
      </c>
      <c r="BZ13" s="33">
        <f>260/925</f>
        <v>0.2810810810810811</v>
      </c>
    </row>
    <row r="14" spans="1:78">
      <c r="A14" t="s">
        <v>168</v>
      </c>
      <c r="B14" s="23" t="s">
        <v>225</v>
      </c>
      <c r="C14" s="23" t="s">
        <v>225</v>
      </c>
      <c r="D14" s="23" t="s">
        <v>225</v>
      </c>
      <c r="E14" s="23" t="s">
        <v>225</v>
      </c>
      <c r="F14" s="23" t="s">
        <v>225</v>
      </c>
      <c r="G14" s="23" t="s">
        <v>225</v>
      </c>
      <c r="H14" s="20" t="s">
        <v>225</v>
      </c>
      <c r="I14" s="22" t="s">
        <v>294</v>
      </c>
      <c r="J14" s="23" t="s">
        <v>225</v>
      </c>
      <c r="K14" s="23" t="s">
        <v>225</v>
      </c>
      <c r="L14" s="23" t="s">
        <v>225</v>
      </c>
      <c r="M14" s="23" t="s">
        <v>225</v>
      </c>
      <c r="N14" s="23" t="s">
        <v>225</v>
      </c>
      <c r="O14" s="23" t="s">
        <v>225</v>
      </c>
      <c r="P14" s="23" t="s">
        <v>225</v>
      </c>
      <c r="Q14" s="23" t="s">
        <v>225</v>
      </c>
      <c r="R14" s="23" t="s">
        <v>225</v>
      </c>
      <c r="S14" s="23" t="s">
        <v>225</v>
      </c>
      <c r="T14" s="23" t="s">
        <v>225</v>
      </c>
      <c r="U14" s="23" t="s">
        <v>225</v>
      </c>
      <c r="V14" s="23" t="s">
        <v>225</v>
      </c>
      <c r="W14" s="23" t="s">
        <v>225</v>
      </c>
      <c r="X14" s="22" t="s">
        <v>288</v>
      </c>
      <c r="Y14" s="20" t="s">
        <v>225</v>
      </c>
      <c r="Z14" s="20" t="s">
        <v>225</v>
      </c>
      <c r="AA14" s="20" t="s">
        <v>225</v>
      </c>
      <c r="AB14" s="20" t="s">
        <v>225</v>
      </c>
      <c r="AC14" s="20" t="s">
        <v>225</v>
      </c>
      <c r="AD14" s="20" t="s">
        <v>225</v>
      </c>
      <c r="AE14" s="20" t="s">
        <v>225</v>
      </c>
      <c r="AF14" s="20" t="s">
        <v>225</v>
      </c>
      <c r="AG14" s="20" t="s">
        <v>225</v>
      </c>
      <c r="AH14" s="20" t="s">
        <v>225</v>
      </c>
      <c r="AI14" s="20" t="s">
        <v>225</v>
      </c>
      <c r="AJ14" s="22" t="s">
        <v>233</v>
      </c>
      <c r="AK14" s="20" t="s">
        <v>225</v>
      </c>
      <c r="AL14" s="20" t="s">
        <v>225</v>
      </c>
      <c r="AM14" s="20" t="s">
        <v>225</v>
      </c>
      <c r="AN14" s="20" t="s">
        <v>225</v>
      </c>
      <c r="AO14" s="23" t="s">
        <v>225</v>
      </c>
      <c r="AP14" s="22" t="s">
        <v>270</v>
      </c>
      <c r="AQ14" s="20" t="s">
        <v>225</v>
      </c>
      <c r="AR14" s="20" t="s">
        <v>225</v>
      </c>
      <c r="AS14" s="20" t="s">
        <v>225</v>
      </c>
      <c r="AT14" s="20" t="s">
        <v>225</v>
      </c>
      <c r="AU14" s="20" t="s">
        <v>225</v>
      </c>
      <c r="AV14" s="20" t="s">
        <v>225</v>
      </c>
      <c r="AW14" s="22" t="s">
        <v>250</v>
      </c>
      <c r="AX14" s="23" t="s">
        <v>225</v>
      </c>
      <c r="AY14" s="20" t="s">
        <v>225</v>
      </c>
      <c r="AZ14" s="20" t="s">
        <v>225</v>
      </c>
      <c r="BA14" s="20" t="s">
        <v>225</v>
      </c>
      <c r="BB14" s="20" t="s">
        <v>225</v>
      </c>
      <c r="BC14" s="23" t="s">
        <v>225</v>
      </c>
      <c r="BD14" s="20" t="s">
        <v>225</v>
      </c>
      <c r="BE14" s="20" t="s">
        <v>225</v>
      </c>
      <c r="BF14" s="20" t="s">
        <v>225</v>
      </c>
      <c r="BG14" s="20" t="s">
        <v>225</v>
      </c>
      <c r="BH14" s="30" t="s">
        <v>278</v>
      </c>
      <c r="BI14" s="23" t="s">
        <v>225</v>
      </c>
      <c r="BJ14" s="20" t="s">
        <v>226</v>
      </c>
      <c r="BK14" s="20" t="s">
        <v>226</v>
      </c>
      <c r="BL14" s="20" t="s">
        <v>225</v>
      </c>
      <c r="BM14" s="23" t="s">
        <v>225</v>
      </c>
      <c r="BN14" s="23" t="s">
        <v>225</v>
      </c>
      <c r="BO14" s="23" t="s">
        <v>225</v>
      </c>
      <c r="BP14" s="23" t="s">
        <v>225</v>
      </c>
      <c r="BQ14" s="23" t="s">
        <v>225</v>
      </c>
      <c r="BR14" s="23" t="s">
        <v>225</v>
      </c>
      <c r="BS14" s="23" t="s">
        <v>225</v>
      </c>
      <c r="BT14" s="22" t="s">
        <v>258</v>
      </c>
      <c r="BU14" s="20" t="s">
        <v>225</v>
      </c>
      <c r="BV14" s="20" t="s">
        <v>226</v>
      </c>
      <c r="BW14" s="23" t="s">
        <v>225</v>
      </c>
      <c r="BX14" s="22" t="s">
        <v>266</v>
      </c>
      <c r="BZ14" s="33">
        <f>275/955</f>
        <v>0.2879581151832461</v>
      </c>
    </row>
    <row r="15" spans="1:78">
      <c r="A15" t="s">
        <v>169</v>
      </c>
      <c r="B15" s="23" t="s">
        <v>225</v>
      </c>
      <c r="C15" s="23" t="s">
        <v>225</v>
      </c>
      <c r="D15" s="23" t="s">
        <v>225</v>
      </c>
      <c r="E15" s="23" t="s">
        <v>225</v>
      </c>
      <c r="F15" s="23" t="s">
        <v>225</v>
      </c>
      <c r="G15" s="23" t="s">
        <v>225</v>
      </c>
      <c r="H15" s="20" t="s">
        <v>225</v>
      </c>
      <c r="I15" s="22" t="s">
        <v>294</v>
      </c>
      <c r="J15" s="23" t="s">
        <v>225</v>
      </c>
      <c r="K15" s="23" t="s">
        <v>225</v>
      </c>
      <c r="L15" s="23" t="s">
        <v>225</v>
      </c>
      <c r="M15" s="23" t="s">
        <v>225</v>
      </c>
      <c r="N15" s="23" t="s">
        <v>225</v>
      </c>
      <c r="O15" s="23" t="s">
        <v>225</v>
      </c>
      <c r="P15" s="23" t="s">
        <v>225</v>
      </c>
      <c r="Q15" s="23" t="s">
        <v>225</v>
      </c>
      <c r="R15" s="23" t="s">
        <v>225</v>
      </c>
      <c r="S15" s="23" t="s">
        <v>225</v>
      </c>
      <c r="T15" s="23" t="s">
        <v>225</v>
      </c>
      <c r="U15" s="23" t="s">
        <v>225</v>
      </c>
      <c r="V15" s="23" t="s">
        <v>225</v>
      </c>
      <c r="W15" s="23" t="s">
        <v>225</v>
      </c>
      <c r="X15" s="22" t="s">
        <v>288</v>
      </c>
      <c r="Y15" s="20" t="s">
        <v>225</v>
      </c>
      <c r="Z15" s="20" t="s">
        <v>225</v>
      </c>
      <c r="AA15" s="20" t="s">
        <v>225</v>
      </c>
      <c r="AB15" s="20" t="s">
        <v>225</v>
      </c>
      <c r="AC15" s="20" t="s">
        <v>225</v>
      </c>
      <c r="AD15" s="20" t="s">
        <v>225</v>
      </c>
      <c r="AE15" s="20" t="s">
        <v>225</v>
      </c>
      <c r="AF15" s="20" t="s">
        <v>225</v>
      </c>
      <c r="AG15" s="20" t="s">
        <v>225</v>
      </c>
      <c r="AH15" s="20" t="s">
        <v>225</v>
      </c>
      <c r="AI15" s="20" t="s">
        <v>225</v>
      </c>
      <c r="AJ15" s="22" t="s">
        <v>233</v>
      </c>
      <c r="AK15" s="20" t="s">
        <v>225</v>
      </c>
      <c r="AL15" s="20" t="s">
        <v>225</v>
      </c>
      <c r="AM15" s="20" t="s">
        <v>225</v>
      </c>
      <c r="AN15" s="20" t="s">
        <v>225</v>
      </c>
      <c r="AO15" s="23" t="s">
        <v>225</v>
      </c>
      <c r="AP15" s="22" t="s">
        <v>270</v>
      </c>
      <c r="AQ15" s="20" t="s">
        <v>225</v>
      </c>
      <c r="AR15" s="20" t="s">
        <v>225</v>
      </c>
      <c r="AS15" s="20" t="s">
        <v>225</v>
      </c>
      <c r="AT15" s="20" t="s">
        <v>225</v>
      </c>
      <c r="AU15" s="20" t="s">
        <v>225</v>
      </c>
      <c r="AV15" s="20" t="s">
        <v>225</v>
      </c>
      <c r="AW15" s="22" t="s">
        <v>250</v>
      </c>
      <c r="AX15" s="23" t="s">
        <v>225</v>
      </c>
      <c r="AY15" s="20" t="s">
        <v>225</v>
      </c>
      <c r="AZ15" s="20" t="s">
        <v>225</v>
      </c>
      <c r="BA15" s="20" t="s">
        <v>225</v>
      </c>
      <c r="BB15" s="20" t="s">
        <v>225</v>
      </c>
      <c r="BC15" s="23" t="s">
        <v>225</v>
      </c>
      <c r="BD15" s="20" t="s">
        <v>225</v>
      </c>
      <c r="BE15" s="20" t="s">
        <v>225</v>
      </c>
      <c r="BF15" s="20" t="s">
        <v>225</v>
      </c>
      <c r="BG15" s="20" t="s">
        <v>225</v>
      </c>
      <c r="BH15" s="30" t="s">
        <v>278</v>
      </c>
      <c r="BI15" s="23" t="s">
        <v>225</v>
      </c>
      <c r="BJ15" s="23" t="s">
        <v>225</v>
      </c>
      <c r="BK15" s="23" t="s">
        <v>225</v>
      </c>
      <c r="BL15" s="20" t="s">
        <v>225</v>
      </c>
      <c r="BM15" s="23" t="s">
        <v>225</v>
      </c>
      <c r="BN15" s="23" t="s">
        <v>225</v>
      </c>
      <c r="BO15" s="23" t="s">
        <v>225</v>
      </c>
      <c r="BP15" s="23" t="s">
        <v>225</v>
      </c>
      <c r="BQ15" s="23" t="s">
        <v>225</v>
      </c>
      <c r="BR15" s="23" t="s">
        <v>225</v>
      </c>
      <c r="BS15" s="23" t="s">
        <v>225</v>
      </c>
      <c r="BT15" s="22" t="s">
        <v>257</v>
      </c>
      <c r="BU15" s="20" t="s">
        <v>225</v>
      </c>
      <c r="BV15" s="23" t="s">
        <v>225</v>
      </c>
      <c r="BW15" s="23" t="s">
        <v>225</v>
      </c>
      <c r="BX15" s="22" t="s">
        <v>265</v>
      </c>
      <c r="BZ15" s="33">
        <f>325/955</f>
        <v>0.34031413612565448</v>
      </c>
    </row>
    <row r="16" spans="1:78">
      <c r="A16" t="s">
        <v>170</v>
      </c>
      <c r="B16" s="23" t="s">
        <v>225</v>
      </c>
      <c r="C16" s="23" t="s">
        <v>225</v>
      </c>
      <c r="D16" s="23" t="s">
        <v>225</v>
      </c>
      <c r="E16" s="23" t="s">
        <v>225</v>
      </c>
      <c r="F16" s="23" t="s">
        <v>225</v>
      </c>
      <c r="G16" s="23" t="s">
        <v>225</v>
      </c>
      <c r="H16" s="20" t="s">
        <v>225</v>
      </c>
      <c r="I16" s="22" t="s">
        <v>294</v>
      </c>
      <c r="J16" s="23" t="s">
        <v>225</v>
      </c>
      <c r="K16" s="23" t="s">
        <v>225</v>
      </c>
      <c r="L16" s="23" t="s">
        <v>225</v>
      </c>
      <c r="M16" s="23" t="s">
        <v>225</v>
      </c>
      <c r="N16" s="23" t="s">
        <v>225</v>
      </c>
      <c r="O16" s="23" t="s">
        <v>225</v>
      </c>
      <c r="P16" s="23" t="s">
        <v>225</v>
      </c>
      <c r="Q16" s="23" t="s">
        <v>225</v>
      </c>
      <c r="R16" s="23" t="s">
        <v>225</v>
      </c>
      <c r="S16" s="23" t="s">
        <v>225</v>
      </c>
      <c r="T16" s="23" t="s">
        <v>225</v>
      </c>
      <c r="U16" s="23" t="s">
        <v>225</v>
      </c>
      <c r="V16" s="23" t="s">
        <v>225</v>
      </c>
      <c r="W16" s="23" t="s">
        <v>225</v>
      </c>
      <c r="X16" s="22" t="s">
        <v>288</v>
      </c>
      <c r="Y16" s="20" t="s">
        <v>225</v>
      </c>
      <c r="Z16" s="20" t="s">
        <v>225</v>
      </c>
      <c r="AA16" s="20" t="s">
        <v>225</v>
      </c>
      <c r="AB16" s="20" t="s">
        <v>225</v>
      </c>
      <c r="AC16" s="20" t="s">
        <v>225</v>
      </c>
      <c r="AD16" s="20" t="s">
        <v>225</v>
      </c>
      <c r="AE16" s="20" t="s">
        <v>225</v>
      </c>
      <c r="AF16" s="20" t="s">
        <v>225</v>
      </c>
      <c r="AG16" s="20" t="s">
        <v>225</v>
      </c>
      <c r="AH16" s="20" t="s">
        <v>225</v>
      </c>
      <c r="AI16" s="20" t="s">
        <v>225</v>
      </c>
      <c r="AJ16" s="22" t="s">
        <v>233</v>
      </c>
      <c r="AK16" s="20" t="s">
        <v>225</v>
      </c>
      <c r="AL16" s="20" t="s">
        <v>225</v>
      </c>
      <c r="AM16" s="20" t="s">
        <v>225</v>
      </c>
      <c r="AN16" s="20" t="s">
        <v>225</v>
      </c>
      <c r="AO16" s="23" t="s">
        <v>225</v>
      </c>
      <c r="AP16" s="22" t="s">
        <v>270</v>
      </c>
      <c r="AQ16" s="20" t="s">
        <v>225</v>
      </c>
      <c r="AR16" s="20" t="s">
        <v>225</v>
      </c>
      <c r="AS16" s="20" t="s">
        <v>225</v>
      </c>
      <c r="AT16" s="20" t="s">
        <v>225</v>
      </c>
      <c r="AU16" s="20" t="s">
        <v>225</v>
      </c>
      <c r="AV16" s="20" t="s">
        <v>225</v>
      </c>
      <c r="AW16" s="22" t="s">
        <v>250</v>
      </c>
      <c r="AX16" s="23" t="s">
        <v>225</v>
      </c>
      <c r="AY16" s="20" t="s">
        <v>225</v>
      </c>
      <c r="AZ16" s="20" t="s">
        <v>225</v>
      </c>
      <c r="BA16" s="20" t="s">
        <v>225</v>
      </c>
      <c r="BB16" s="20" t="s">
        <v>225</v>
      </c>
      <c r="BC16" s="23" t="s">
        <v>225</v>
      </c>
      <c r="BD16" s="20" t="s">
        <v>225</v>
      </c>
      <c r="BE16" s="20" t="s">
        <v>225</v>
      </c>
      <c r="BF16" s="20" t="s">
        <v>225</v>
      </c>
      <c r="BG16" s="20" t="s">
        <v>225</v>
      </c>
      <c r="BH16" s="30" t="s">
        <v>278</v>
      </c>
      <c r="BI16" s="23" t="s">
        <v>225</v>
      </c>
      <c r="BJ16" s="23" t="s">
        <v>225</v>
      </c>
      <c r="BK16" s="23" t="s">
        <v>225</v>
      </c>
      <c r="BL16" s="20" t="s">
        <v>225</v>
      </c>
      <c r="BM16" s="23" t="s">
        <v>225</v>
      </c>
      <c r="BN16" s="23" t="s">
        <v>225</v>
      </c>
      <c r="BO16" s="23" t="s">
        <v>225</v>
      </c>
      <c r="BP16" s="23" t="s">
        <v>225</v>
      </c>
      <c r="BQ16" s="23" t="s">
        <v>225</v>
      </c>
      <c r="BR16" s="23" t="s">
        <v>225</v>
      </c>
      <c r="BS16" s="23" t="s">
        <v>225</v>
      </c>
      <c r="BT16" s="22" t="s">
        <v>257</v>
      </c>
      <c r="BU16" s="20" t="s">
        <v>225</v>
      </c>
      <c r="BV16" s="23" t="s">
        <v>225</v>
      </c>
      <c r="BW16" s="23" t="s">
        <v>225</v>
      </c>
      <c r="BX16" s="22" t="s">
        <v>265</v>
      </c>
      <c r="BZ16" s="33">
        <f>325/955</f>
        <v>0.34031413612565448</v>
      </c>
    </row>
    <row r="17" spans="1:78">
      <c r="A17" t="s">
        <v>171</v>
      </c>
      <c r="B17" s="23" t="s">
        <v>225</v>
      </c>
      <c r="C17" s="23" t="s">
        <v>225</v>
      </c>
      <c r="D17" s="23" t="s">
        <v>225</v>
      </c>
      <c r="E17" s="23" t="s">
        <v>225</v>
      </c>
      <c r="F17" s="23" t="s">
        <v>225</v>
      </c>
      <c r="G17" s="23" t="s">
        <v>225</v>
      </c>
      <c r="H17" s="20" t="s">
        <v>225</v>
      </c>
      <c r="I17" s="22" t="s">
        <v>294</v>
      </c>
      <c r="J17" s="23" t="s">
        <v>225</v>
      </c>
      <c r="K17" s="23" t="s">
        <v>225</v>
      </c>
      <c r="L17" s="23" t="s">
        <v>225</v>
      </c>
      <c r="M17" s="23" t="s">
        <v>225</v>
      </c>
      <c r="N17" s="23" t="s">
        <v>225</v>
      </c>
      <c r="O17" s="23" t="s">
        <v>225</v>
      </c>
      <c r="P17" s="23" t="s">
        <v>225</v>
      </c>
      <c r="Q17" s="23" t="s">
        <v>225</v>
      </c>
      <c r="R17" s="23" t="s">
        <v>225</v>
      </c>
      <c r="S17" s="23" t="s">
        <v>225</v>
      </c>
      <c r="T17" s="23" t="s">
        <v>225</v>
      </c>
      <c r="U17" s="23" t="s">
        <v>225</v>
      </c>
      <c r="V17" s="23" t="s">
        <v>225</v>
      </c>
      <c r="W17" s="23" t="s">
        <v>225</v>
      </c>
      <c r="X17" s="22" t="s">
        <v>288</v>
      </c>
      <c r="Y17" s="20" t="s">
        <v>225</v>
      </c>
      <c r="Z17" s="20" t="s">
        <v>225</v>
      </c>
      <c r="AA17" s="20" t="s">
        <v>225</v>
      </c>
      <c r="AB17" s="20" t="s">
        <v>225</v>
      </c>
      <c r="AC17" s="20" t="s">
        <v>225</v>
      </c>
      <c r="AD17" s="20" t="s">
        <v>225</v>
      </c>
      <c r="AE17" s="20" t="s">
        <v>225</v>
      </c>
      <c r="AF17" s="20" t="s">
        <v>225</v>
      </c>
      <c r="AG17" s="20" t="s">
        <v>225</v>
      </c>
      <c r="AH17" s="20" t="s">
        <v>225</v>
      </c>
      <c r="AI17" s="20" t="s">
        <v>225</v>
      </c>
      <c r="AJ17" s="22" t="s">
        <v>233</v>
      </c>
      <c r="AK17" s="20" t="s">
        <v>225</v>
      </c>
      <c r="AL17" s="20" t="s">
        <v>225</v>
      </c>
      <c r="AM17" s="20" t="s">
        <v>225</v>
      </c>
      <c r="AN17" s="20" t="s">
        <v>225</v>
      </c>
      <c r="AO17" s="23" t="s">
        <v>225</v>
      </c>
      <c r="AP17" s="22" t="s">
        <v>270</v>
      </c>
      <c r="AQ17" s="20" t="s">
        <v>225</v>
      </c>
      <c r="AR17" s="20" t="s">
        <v>225</v>
      </c>
      <c r="AS17" s="20" t="s">
        <v>225</v>
      </c>
      <c r="AT17" s="20" t="s">
        <v>225</v>
      </c>
      <c r="AU17" s="20" t="s">
        <v>225</v>
      </c>
      <c r="AV17" s="20" t="s">
        <v>225</v>
      </c>
      <c r="AW17" s="22" t="s">
        <v>250</v>
      </c>
      <c r="AX17" s="23" t="s">
        <v>225</v>
      </c>
      <c r="AY17" s="20" t="s">
        <v>225</v>
      </c>
      <c r="AZ17" s="20" t="s">
        <v>225</v>
      </c>
      <c r="BA17" s="20" t="s">
        <v>225</v>
      </c>
      <c r="BB17" s="20" t="s">
        <v>225</v>
      </c>
      <c r="BC17" s="23" t="s">
        <v>225</v>
      </c>
      <c r="BD17" s="20" t="s">
        <v>225</v>
      </c>
      <c r="BE17" s="20" t="s">
        <v>225</v>
      </c>
      <c r="BF17" s="20" t="s">
        <v>225</v>
      </c>
      <c r="BG17" s="20" t="s">
        <v>225</v>
      </c>
      <c r="BH17" s="30" t="s">
        <v>278</v>
      </c>
      <c r="BI17" s="23" t="s">
        <v>225</v>
      </c>
      <c r="BJ17" s="23" t="s">
        <v>225</v>
      </c>
      <c r="BK17" s="23" t="s">
        <v>225</v>
      </c>
      <c r="BL17" s="20" t="s">
        <v>225</v>
      </c>
      <c r="BM17" s="23" t="s">
        <v>225</v>
      </c>
      <c r="BN17" s="23" t="s">
        <v>225</v>
      </c>
      <c r="BO17" s="23" t="s">
        <v>225</v>
      </c>
      <c r="BP17" s="23" t="s">
        <v>225</v>
      </c>
      <c r="BQ17" s="23" t="s">
        <v>225</v>
      </c>
      <c r="BR17" s="23" t="s">
        <v>225</v>
      </c>
      <c r="BS17" s="23" t="s">
        <v>225</v>
      </c>
      <c r="BT17" s="22" t="s">
        <v>257</v>
      </c>
      <c r="BU17" s="20" t="s">
        <v>225</v>
      </c>
      <c r="BV17" s="23" t="s">
        <v>225</v>
      </c>
      <c r="BW17" s="23" t="s">
        <v>225</v>
      </c>
      <c r="BX17" s="22" t="s">
        <v>265</v>
      </c>
      <c r="BZ17" s="33">
        <f>325/955</f>
        <v>0.34031413612565448</v>
      </c>
    </row>
    <row r="18" spans="1:78">
      <c r="A18" t="s">
        <v>172</v>
      </c>
      <c r="B18" s="23" t="s">
        <v>225</v>
      </c>
      <c r="C18" s="23" t="s">
        <v>225</v>
      </c>
      <c r="D18" s="23" t="s">
        <v>225</v>
      </c>
      <c r="E18" s="23" t="s">
        <v>225</v>
      </c>
      <c r="F18" s="23" t="s">
        <v>225</v>
      </c>
      <c r="G18" s="23" t="s">
        <v>225</v>
      </c>
      <c r="H18" s="20" t="s">
        <v>225</v>
      </c>
      <c r="I18" s="22" t="s">
        <v>294</v>
      </c>
      <c r="J18" s="23" t="s">
        <v>225</v>
      </c>
      <c r="K18" s="23" t="s">
        <v>225</v>
      </c>
      <c r="L18" s="23" t="s">
        <v>225</v>
      </c>
      <c r="M18" s="23" t="s">
        <v>225</v>
      </c>
      <c r="N18" s="23" t="s">
        <v>225</v>
      </c>
      <c r="O18" s="23" t="s">
        <v>225</v>
      </c>
      <c r="P18" s="23" t="s">
        <v>225</v>
      </c>
      <c r="Q18" s="23" t="s">
        <v>225</v>
      </c>
      <c r="R18" s="23" t="s">
        <v>225</v>
      </c>
      <c r="S18" s="23" t="s">
        <v>225</v>
      </c>
      <c r="T18" s="23" t="s">
        <v>225</v>
      </c>
      <c r="U18" s="23" t="s">
        <v>225</v>
      </c>
      <c r="V18" s="23" t="s">
        <v>225</v>
      </c>
      <c r="W18" s="23" t="s">
        <v>225</v>
      </c>
      <c r="X18" s="22" t="s">
        <v>288</v>
      </c>
      <c r="Y18" s="20" t="s">
        <v>225</v>
      </c>
      <c r="Z18" s="20" t="s">
        <v>225</v>
      </c>
      <c r="AA18" s="20" t="s">
        <v>225</v>
      </c>
      <c r="AB18" s="20" t="s">
        <v>225</v>
      </c>
      <c r="AC18" s="20" t="s">
        <v>225</v>
      </c>
      <c r="AD18" s="20" t="s">
        <v>225</v>
      </c>
      <c r="AE18" s="20" t="s">
        <v>225</v>
      </c>
      <c r="AF18" s="20" t="s">
        <v>225</v>
      </c>
      <c r="AG18" s="20" t="s">
        <v>225</v>
      </c>
      <c r="AH18" s="20" t="s">
        <v>225</v>
      </c>
      <c r="AI18" s="20" t="s">
        <v>225</v>
      </c>
      <c r="AJ18" s="22" t="s">
        <v>233</v>
      </c>
      <c r="AK18" s="20" t="s">
        <v>225</v>
      </c>
      <c r="AL18" s="20" t="s">
        <v>225</v>
      </c>
      <c r="AM18" s="20" t="s">
        <v>225</v>
      </c>
      <c r="AN18" s="20" t="s">
        <v>225</v>
      </c>
      <c r="AO18" s="23" t="s">
        <v>225</v>
      </c>
      <c r="AP18" s="22" t="s">
        <v>270</v>
      </c>
      <c r="AQ18" s="20" t="s">
        <v>225</v>
      </c>
      <c r="AR18" s="20" t="s">
        <v>225</v>
      </c>
      <c r="AS18" s="20" t="s">
        <v>225</v>
      </c>
      <c r="AT18" s="20" t="s">
        <v>225</v>
      </c>
      <c r="AU18" s="20" t="s">
        <v>225</v>
      </c>
      <c r="AV18" s="20" t="s">
        <v>225</v>
      </c>
      <c r="AW18" s="22" t="s">
        <v>250</v>
      </c>
      <c r="AX18" s="23" t="s">
        <v>225</v>
      </c>
      <c r="AY18" s="20" t="s">
        <v>225</v>
      </c>
      <c r="AZ18" s="20" t="s">
        <v>225</v>
      </c>
      <c r="BA18" s="20" t="s">
        <v>225</v>
      </c>
      <c r="BB18" s="20" t="s">
        <v>225</v>
      </c>
      <c r="BC18" s="23" t="s">
        <v>225</v>
      </c>
      <c r="BD18" s="20" t="s">
        <v>225</v>
      </c>
      <c r="BE18" s="20" t="s">
        <v>225</v>
      </c>
      <c r="BF18" s="20" t="s">
        <v>225</v>
      </c>
      <c r="BG18" s="20" t="s">
        <v>225</v>
      </c>
      <c r="BH18" s="30" t="s">
        <v>278</v>
      </c>
      <c r="BI18" s="23" t="s">
        <v>225</v>
      </c>
      <c r="BJ18" s="23" t="s">
        <v>225</v>
      </c>
      <c r="BK18" s="23" t="s">
        <v>225</v>
      </c>
      <c r="BL18" s="20" t="s">
        <v>225</v>
      </c>
      <c r="BM18" s="23" t="s">
        <v>225</v>
      </c>
      <c r="BN18" s="23" t="s">
        <v>225</v>
      </c>
      <c r="BO18" s="23" t="s">
        <v>225</v>
      </c>
      <c r="BP18" s="23" t="s">
        <v>225</v>
      </c>
      <c r="BQ18" s="23" t="s">
        <v>225</v>
      </c>
      <c r="BR18" s="23" t="s">
        <v>225</v>
      </c>
      <c r="BS18" s="23" t="s">
        <v>225</v>
      </c>
      <c r="BT18" s="22" t="s">
        <v>257</v>
      </c>
      <c r="BU18" s="20" t="s">
        <v>225</v>
      </c>
      <c r="BV18" s="23" t="s">
        <v>225</v>
      </c>
      <c r="BW18" s="23" t="s">
        <v>225</v>
      </c>
      <c r="BX18" s="22" t="s">
        <v>265</v>
      </c>
      <c r="BZ18" s="33">
        <f>325/955</f>
        <v>0.34031413612565448</v>
      </c>
    </row>
    <row r="19" spans="1:78">
      <c r="A19" t="s">
        <v>173</v>
      </c>
      <c r="B19" s="23" t="s">
        <v>225</v>
      </c>
      <c r="C19" s="23" t="s">
        <v>225</v>
      </c>
      <c r="D19" s="23" t="s">
        <v>225</v>
      </c>
      <c r="E19" s="23" t="s">
        <v>225</v>
      </c>
      <c r="F19" s="23" t="s">
        <v>225</v>
      </c>
      <c r="G19" s="23" t="s">
        <v>225</v>
      </c>
      <c r="H19" s="20" t="s">
        <v>225</v>
      </c>
      <c r="I19" s="22" t="s">
        <v>294</v>
      </c>
      <c r="J19" s="23" t="s">
        <v>225</v>
      </c>
      <c r="K19" s="23" t="s">
        <v>225</v>
      </c>
      <c r="L19" s="23" t="s">
        <v>225</v>
      </c>
      <c r="M19" s="23" t="s">
        <v>225</v>
      </c>
      <c r="N19" s="23" t="s">
        <v>225</v>
      </c>
      <c r="O19" s="23" t="s">
        <v>225</v>
      </c>
      <c r="P19" s="23" t="s">
        <v>225</v>
      </c>
      <c r="Q19" s="23" t="s">
        <v>225</v>
      </c>
      <c r="R19" s="23" t="s">
        <v>225</v>
      </c>
      <c r="S19" s="23" t="s">
        <v>225</v>
      </c>
      <c r="T19" s="23" t="s">
        <v>225</v>
      </c>
      <c r="U19" s="23" t="s">
        <v>225</v>
      </c>
      <c r="V19" s="23" t="s">
        <v>225</v>
      </c>
      <c r="W19" s="23" t="s">
        <v>225</v>
      </c>
      <c r="X19" s="22" t="s">
        <v>288</v>
      </c>
      <c r="Y19" s="23" t="s">
        <v>226</v>
      </c>
      <c r="Z19" s="23" t="s">
        <v>226</v>
      </c>
      <c r="AA19" s="23" t="s">
        <v>226</v>
      </c>
      <c r="AB19" s="20" t="s">
        <v>225</v>
      </c>
      <c r="AC19" s="23" t="s">
        <v>226</v>
      </c>
      <c r="AD19" s="23" t="s">
        <v>226</v>
      </c>
      <c r="AE19" s="23" t="s">
        <v>226</v>
      </c>
      <c r="AF19" s="23" t="s">
        <v>226</v>
      </c>
      <c r="AG19" s="20" t="s">
        <v>225</v>
      </c>
      <c r="AH19" s="23" t="s">
        <v>226</v>
      </c>
      <c r="AI19" s="23" t="s">
        <v>226</v>
      </c>
      <c r="AJ19" s="22" t="s">
        <v>234</v>
      </c>
      <c r="AK19" s="20" t="s">
        <v>225</v>
      </c>
      <c r="AL19" s="20" t="s">
        <v>225</v>
      </c>
      <c r="AM19" s="23" t="s">
        <v>226</v>
      </c>
      <c r="AN19" s="23" t="s">
        <v>226</v>
      </c>
      <c r="AO19" s="23" t="s">
        <v>225</v>
      </c>
      <c r="AP19" s="22" t="s">
        <v>271</v>
      </c>
      <c r="AQ19" s="20" t="s">
        <v>225</v>
      </c>
      <c r="AR19" s="20" t="s">
        <v>225</v>
      </c>
      <c r="AS19" s="20" t="s">
        <v>225</v>
      </c>
      <c r="AT19" s="23" t="s">
        <v>226</v>
      </c>
      <c r="AU19" s="20" t="s">
        <v>225</v>
      </c>
      <c r="AV19" s="23" t="s">
        <v>226</v>
      </c>
      <c r="AW19" s="22" t="s">
        <v>252</v>
      </c>
      <c r="AX19" s="23" t="s">
        <v>225</v>
      </c>
      <c r="AY19" s="23" t="s">
        <v>226</v>
      </c>
      <c r="AZ19" s="23" t="s">
        <v>226</v>
      </c>
      <c r="BA19" s="23" t="s">
        <v>226</v>
      </c>
      <c r="BB19" s="23" t="s">
        <v>226</v>
      </c>
      <c r="BC19" s="23" t="s">
        <v>225</v>
      </c>
      <c r="BD19" s="20" t="s">
        <v>225</v>
      </c>
      <c r="BE19" s="23" t="s">
        <v>226</v>
      </c>
      <c r="BF19" s="23" t="s">
        <v>226</v>
      </c>
      <c r="BG19" s="23" t="s">
        <v>226</v>
      </c>
      <c r="BH19" s="30" t="s">
        <v>279</v>
      </c>
      <c r="BI19" s="21" t="s">
        <v>227</v>
      </c>
      <c r="BJ19" s="23" t="s">
        <v>225</v>
      </c>
      <c r="BK19" s="23" t="s">
        <v>225</v>
      </c>
      <c r="BL19" s="20" t="s">
        <v>225</v>
      </c>
      <c r="BM19" s="23" t="s">
        <v>225</v>
      </c>
      <c r="BN19" s="23" t="s">
        <v>225</v>
      </c>
      <c r="BO19" s="23" t="s">
        <v>225</v>
      </c>
      <c r="BP19" s="23" t="s">
        <v>225</v>
      </c>
      <c r="BQ19" s="23" t="s">
        <v>225</v>
      </c>
      <c r="BR19" s="23" t="s">
        <v>225</v>
      </c>
      <c r="BS19" s="23" t="s">
        <v>225</v>
      </c>
      <c r="BT19" s="22" t="s">
        <v>260</v>
      </c>
      <c r="BU19" s="20" t="s">
        <v>225</v>
      </c>
      <c r="BV19" s="23" t="s">
        <v>225</v>
      </c>
      <c r="BW19" s="20" t="s">
        <v>226</v>
      </c>
      <c r="BX19" s="22" t="s">
        <v>266</v>
      </c>
      <c r="BZ19" s="33">
        <f>760/935</f>
        <v>0.81283422459893051</v>
      </c>
    </row>
    <row r="20" spans="1:78">
      <c r="A20" t="s">
        <v>174</v>
      </c>
      <c r="B20" s="23" t="s">
        <v>225</v>
      </c>
      <c r="C20" s="23" t="s">
        <v>225</v>
      </c>
      <c r="D20" s="23" t="s">
        <v>225</v>
      </c>
      <c r="E20" s="23" t="s">
        <v>225</v>
      </c>
      <c r="F20" s="23" t="s">
        <v>225</v>
      </c>
      <c r="G20" s="23" t="s">
        <v>225</v>
      </c>
      <c r="H20" s="20" t="s">
        <v>225</v>
      </c>
      <c r="I20" s="22" t="s">
        <v>294</v>
      </c>
      <c r="J20" s="23" t="s">
        <v>225</v>
      </c>
      <c r="K20" s="23" t="s">
        <v>225</v>
      </c>
      <c r="L20" s="23" t="s">
        <v>225</v>
      </c>
      <c r="M20" s="23" t="s">
        <v>225</v>
      </c>
      <c r="N20" s="23" t="s">
        <v>225</v>
      </c>
      <c r="O20" s="23" t="s">
        <v>225</v>
      </c>
      <c r="P20" s="23" t="s">
        <v>225</v>
      </c>
      <c r="Q20" s="23" t="s">
        <v>225</v>
      </c>
      <c r="R20" s="23" t="s">
        <v>225</v>
      </c>
      <c r="S20" s="23" t="s">
        <v>225</v>
      </c>
      <c r="T20" s="23" t="s">
        <v>225</v>
      </c>
      <c r="U20" s="23" t="s">
        <v>225</v>
      </c>
      <c r="V20" s="23" t="s">
        <v>225</v>
      </c>
      <c r="W20" s="23" t="s">
        <v>225</v>
      </c>
      <c r="X20" s="22" t="s">
        <v>288</v>
      </c>
      <c r="Y20" s="20" t="s">
        <v>225</v>
      </c>
      <c r="Z20" s="20" t="s">
        <v>225</v>
      </c>
      <c r="AA20" s="20" t="s">
        <v>225</v>
      </c>
      <c r="AB20" s="20" t="s">
        <v>225</v>
      </c>
      <c r="AC20" s="20" t="s">
        <v>225</v>
      </c>
      <c r="AD20" s="20" t="s">
        <v>225</v>
      </c>
      <c r="AE20" s="20" t="s">
        <v>225</v>
      </c>
      <c r="AF20" s="20" t="s">
        <v>225</v>
      </c>
      <c r="AG20" s="20" t="s">
        <v>225</v>
      </c>
      <c r="AH20" s="20" t="s">
        <v>225</v>
      </c>
      <c r="AI20" s="20" t="s">
        <v>225</v>
      </c>
      <c r="AJ20" s="22" t="s">
        <v>233</v>
      </c>
      <c r="AK20" s="20" t="s">
        <v>225</v>
      </c>
      <c r="AL20" s="20" t="s">
        <v>225</v>
      </c>
      <c r="AM20" s="20" t="s">
        <v>225</v>
      </c>
      <c r="AN20" s="20" t="s">
        <v>225</v>
      </c>
      <c r="AO20" s="23" t="s">
        <v>225</v>
      </c>
      <c r="AP20" s="22" t="s">
        <v>270</v>
      </c>
      <c r="AQ20" s="20" t="s">
        <v>225</v>
      </c>
      <c r="AR20" s="20" t="s">
        <v>225</v>
      </c>
      <c r="AS20" s="20" t="s">
        <v>225</v>
      </c>
      <c r="AT20" s="20" t="s">
        <v>225</v>
      </c>
      <c r="AU20" s="20" t="s">
        <v>225</v>
      </c>
      <c r="AV20" s="20" t="s">
        <v>225</v>
      </c>
      <c r="AW20" s="22" t="s">
        <v>250</v>
      </c>
      <c r="AX20" s="23" t="s">
        <v>225</v>
      </c>
      <c r="AY20" s="20" t="s">
        <v>225</v>
      </c>
      <c r="AZ20" s="20" t="s">
        <v>225</v>
      </c>
      <c r="BA20" s="20" t="s">
        <v>225</v>
      </c>
      <c r="BB20" s="20" t="s">
        <v>225</v>
      </c>
      <c r="BC20" s="23" t="s">
        <v>225</v>
      </c>
      <c r="BD20" s="20" t="s">
        <v>225</v>
      </c>
      <c r="BE20" s="20" t="s">
        <v>225</v>
      </c>
      <c r="BF20" s="20" t="s">
        <v>225</v>
      </c>
      <c r="BG20" s="20" t="s">
        <v>225</v>
      </c>
      <c r="BH20" s="30" t="s">
        <v>278</v>
      </c>
      <c r="BI20" s="23" t="s">
        <v>225</v>
      </c>
      <c r="BJ20" s="23" t="s">
        <v>225</v>
      </c>
      <c r="BK20" s="20" t="s">
        <v>226</v>
      </c>
      <c r="BL20" s="23" t="s">
        <v>226</v>
      </c>
      <c r="BM20" s="23" t="s">
        <v>225</v>
      </c>
      <c r="BN20" s="23" t="s">
        <v>225</v>
      </c>
      <c r="BO20" s="23" t="s">
        <v>225</v>
      </c>
      <c r="BP20" s="23" t="s">
        <v>225</v>
      </c>
      <c r="BQ20" s="23" t="s">
        <v>225</v>
      </c>
      <c r="BR20" s="23" t="s">
        <v>225</v>
      </c>
      <c r="BS20" s="23" t="s">
        <v>225</v>
      </c>
      <c r="BT20" s="22" t="s">
        <v>261</v>
      </c>
      <c r="BU20" s="20" t="s">
        <v>225</v>
      </c>
      <c r="BV20" s="23" t="s">
        <v>225</v>
      </c>
      <c r="BW20" s="23" t="s">
        <v>225</v>
      </c>
      <c r="BX20" s="22" t="s">
        <v>265</v>
      </c>
      <c r="BZ20" s="33">
        <f>310/955</f>
        <v>0.32460732984293195</v>
      </c>
    </row>
    <row r="21" spans="1:78">
      <c r="A21" t="s">
        <v>175</v>
      </c>
      <c r="B21" s="23" t="s">
        <v>225</v>
      </c>
      <c r="C21" s="23" t="s">
        <v>225</v>
      </c>
      <c r="D21" s="23" t="s">
        <v>225</v>
      </c>
      <c r="E21" s="23" t="s">
        <v>225</v>
      </c>
      <c r="F21" s="23" t="s">
        <v>225</v>
      </c>
      <c r="G21" s="23" t="s">
        <v>225</v>
      </c>
      <c r="H21" s="20" t="s">
        <v>225</v>
      </c>
      <c r="I21" s="22" t="s">
        <v>294</v>
      </c>
      <c r="J21" s="23" t="s">
        <v>225</v>
      </c>
      <c r="K21" s="23" t="s">
        <v>225</v>
      </c>
      <c r="L21" s="23" t="s">
        <v>225</v>
      </c>
      <c r="M21" s="23" t="s">
        <v>225</v>
      </c>
      <c r="N21" s="23" t="s">
        <v>225</v>
      </c>
      <c r="O21" s="23" t="s">
        <v>225</v>
      </c>
      <c r="P21" s="23" t="s">
        <v>225</v>
      </c>
      <c r="Q21" s="23" t="s">
        <v>225</v>
      </c>
      <c r="R21" s="23" t="s">
        <v>225</v>
      </c>
      <c r="S21" s="23" t="s">
        <v>225</v>
      </c>
      <c r="T21" s="23" t="s">
        <v>225</v>
      </c>
      <c r="U21" s="23" t="s">
        <v>225</v>
      </c>
      <c r="V21" s="23" t="s">
        <v>225</v>
      </c>
      <c r="W21" s="23" t="s">
        <v>225</v>
      </c>
      <c r="X21" s="22" t="s">
        <v>288</v>
      </c>
      <c r="Y21" s="20" t="s">
        <v>225</v>
      </c>
      <c r="Z21" s="20" t="s">
        <v>225</v>
      </c>
      <c r="AA21" s="20" t="s">
        <v>225</v>
      </c>
      <c r="AB21" s="20" t="s">
        <v>225</v>
      </c>
      <c r="AC21" s="20" t="s">
        <v>225</v>
      </c>
      <c r="AD21" s="20" t="s">
        <v>225</v>
      </c>
      <c r="AE21" s="20" t="s">
        <v>225</v>
      </c>
      <c r="AF21" s="20" t="s">
        <v>225</v>
      </c>
      <c r="AG21" s="20" t="s">
        <v>225</v>
      </c>
      <c r="AH21" s="20" t="s">
        <v>225</v>
      </c>
      <c r="AI21" s="20" t="s">
        <v>225</v>
      </c>
      <c r="AJ21" s="22" t="s">
        <v>233</v>
      </c>
      <c r="AK21" s="20" t="s">
        <v>225</v>
      </c>
      <c r="AL21" s="20" t="s">
        <v>225</v>
      </c>
      <c r="AM21" s="20" t="s">
        <v>225</v>
      </c>
      <c r="AN21" s="20" t="s">
        <v>225</v>
      </c>
      <c r="AO21" s="23" t="s">
        <v>225</v>
      </c>
      <c r="AP21" s="22" t="s">
        <v>270</v>
      </c>
      <c r="AQ21" s="20" t="s">
        <v>225</v>
      </c>
      <c r="AR21" s="20" t="s">
        <v>225</v>
      </c>
      <c r="AS21" s="20" t="s">
        <v>225</v>
      </c>
      <c r="AT21" s="20" t="s">
        <v>225</v>
      </c>
      <c r="AU21" s="20" t="s">
        <v>225</v>
      </c>
      <c r="AV21" s="20" t="s">
        <v>225</v>
      </c>
      <c r="AW21" s="22" t="s">
        <v>250</v>
      </c>
      <c r="AX21" s="23" t="s">
        <v>225</v>
      </c>
      <c r="AY21" s="20" t="s">
        <v>225</v>
      </c>
      <c r="AZ21" s="20" t="s">
        <v>225</v>
      </c>
      <c r="BA21" s="20" t="s">
        <v>225</v>
      </c>
      <c r="BB21" s="20" t="s">
        <v>225</v>
      </c>
      <c r="BC21" s="20" t="s">
        <v>226</v>
      </c>
      <c r="BD21" s="20" t="s">
        <v>225</v>
      </c>
      <c r="BE21" s="20" t="s">
        <v>225</v>
      </c>
      <c r="BF21" s="20" t="s">
        <v>225</v>
      </c>
      <c r="BG21" s="20" t="s">
        <v>225</v>
      </c>
      <c r="BH21" s="30" t="s">
        <v>276</v>
      </c>
      <c r="BI21" s="23" t="s">
        <v>225</v>
      </c>
      <c r="BJ21" s="23" t="s">
        <v>225</v>
      </c>
      <c r="BK21" s="23" t="s">
        <v>225</v>
      </c>
      <c r="BL21" s="20" t="s">
        <v>225</v>
      </c>
      <c r="BM21" s="23" t="s">
        <v>225</v>
      </c>
      <c r="BN21" s="23" t="s">
        <v>225</v>
      </c>
      <c r="BO21" s="23" t="s">
        <v>225</v>
      </c>
      <c r="BP21" s="23" t="s">
        <v>225</v>
      </c>
      <c r="BQ21" s="23" t="s">
        <v>225</v>
      </c>
      <c r="BR21" s="23" t="s">
        <v>225</v>
      </c>
      <c r="BS21" s="23" t="s">
        <v>225</v>
      </c>
      <c r="BT21" s="22" t="s">
        <v>257</v>
      </c>
      <c r="BU21" s="20" t="s">
        <v>225</v>
      </c>
      <c r="BV21" s="23" t="s">
        <v>225</v>
      </c>
      <c r="BW21" s="23" t="s">
        <v>225</v>
      </c>
      <c r="BX21" s="22" t="s">
        <v>265</v>
      </c>
      <c r="BZ21" s="33">
        <f>315/955</f>
        <v>0.32984293193717279</v>
      </c>
    </row>
    <row r="22" spans="1:78">
      <c r="A22" t="s">
        <v>176</v>
      </c>
      <c r="B22" s="23" t="s">
        <v>225</v>
      </c>
      <c r="C22" s="23" t="s">
        <v>225</v>
      </c>
      <c r="D22" s="23" t="s">
        <v>225</v>
      </c>
      <c r="E22" s="23" t="s">
        <v>225</v>
      </c>
      <c r="F22" s="23" t="s">
        <v>225</v>
      </c>
      <c r="G22" s="23" t="s">
        <v>225</v>
      </c>
      <c r="H22" s="20" t="s">
        <v>225</v>
      </c>
      <c r="I22" s="22" t="s">
        <v>294</v>
      </c>
      <c r="J22" s="23" t="s">
        <v>225</v>
      </c>
      <c r="K22" s="23" t="s">
        <v>225</v>
      </c>
      <c r="L22" s="23" t="s">
        <v>225</v>
      </c>
      <c r="M22" s="23" t="s">
        <v>225</v>
      </c>
      <c r="N22" s="23" t="s">
        <v>225</v>
      </c>
      <c r="O22" s="23" t="s">
        <v>225</v>
      </c>
      <c r="P22" s="23" t="s">
        <v>225</v>
      </c>
      <c r="Q22" s="23" t="s">
        <v>225</v>
      </c>
      <c r="R22" s="23" t="s">
        <v>225</v>
      </c>
      <c r="S22" s="23" t="s">
        <v>225</v>
      </c>
      <c r="T22" s="23" t="s">
        <v>225</v>
      </c>
      <c r="U22" s="23" t="s">
        <v>225</v>
      </c>
      <c r="V22" s="23" t="s">
        <v>225</v>
      </c>
      <c r="W22" s="23" t="s">
        <v>225</v>
      </c>
      <c r="X22" s="22" t="s">
        <v>288</v>
      </c>
      <c r="Y22" s="21" t="s">
        <v>227</v>
      </c>
      <c r="Z22" s="23" t="s">
        <v>226</v>
      </c>
      <c r="AA22" s="21" t="s">
        <v>227</v>
      </c>
      <c r="AB22" s="20" t="s">
        <v>225</v>
      </c>
      <c r="AC22" s="23" t="s">
        <v>226</v>
      </c>
      <c r="AD22" s="21" t="s">
        <v>227</v>
      </c>
      <c r="AE22" s="23" t="s">
        <v>226</v>
      </c>
      <c r="AF22" s="23" t="s">
        <v>226</v>
      </c>
      <c r="AG22" s="20" t="s">
        <v>225</v>
      </c>
      <c r="AH22" s="23" t="s">
        <v>226</v>
      </c>
      <c r="AI22" s="23" t="s">
        <v>226</v>
      </c>
      <c r="AJ22" s="22" t="s">
        <v>235</v>
      </c>
      <c r="AK22" s="23" t="s">
        <v>226</v>
      </c>
      <c r="AL22" s="20" t="s">
        <v>225</v>
      </c>
      <c r="AM22" s="23" t="s">
        <v>226</v>
      </c>
      <c r="AN22" s="23" t="s">
        <v>226</v>
      </c>
      <c r="AO22" s="23" t="s">
        <v>225</v>
      </c>
      <c r="AP22" s="22" t="s">
        <v>272</v>
      </c>
      <c r="AQ22" s="23" t="s">
        <v>226</v>
      </c>
      <c r="AR22" s="20" t="s">
        <v>225</v>
      </c>
      <c r="AS22" s="20" t="s">
        <v>225</v>
      </c>
      <c r="AT22" s="23" t="s">
        <v>226</v>
      </c>
      <c r="AU22" s="20" t="s">
        <v>225</v>
      </c>
      <c r="AV22" s="23" t="s">
        <v>226</v>
      </c>
      <c r="AW22" s="22" t="s">
        <v>253</v>
      </c>
      <c r="AX22" s="23" t="s">
        <v>225</v>
      </c>
      <c r="AY22" s="23" t="s">
        <v>226</v>
      </c>
      <c r="AZ22" s="20" t="s">
        <v>225</v>
      </c>
      <c r="BA22" s="23" t="s">
        <v>226</v>
      </c>
      <c r="BB22" s="23" t="s">
        <v>226</v>
      </c>
      <c r="BC22" s="23" t="s">
        <v>225</v>
      </c>
      <c r="BD22" s="23" t="s">
        <v>226</v>
      </c>
      <c r="BE22" s="23" t="s">
        <v>226</v>
      </c>
      <c r="BF22" s="23" t="s">
        <v>226</v>
      </c>
      <c r="BG22" s="23" t="s">
        <v>226</v>
      </c>
      <c r="BH22" s="30" t="s">
        <v>280</v>
      </c>
      <c r="BI22" s="23" t="s">
        <v>225</v>
      </c>
      <c r="BJ22" s="23" t="s">
        <v>225</v>
      </c>
      <c r="BK22" s="23" t="s">
        <v>225</v>
      </c>
      <c r="BL22" s="20" t="s">
        <v>225</v>
      </c>
      <c r="BM22" s="23" t="s">
        <v>225</v>
      </c>
      <c r="BN22" s="23" t="s">
        <v>225</v>
      </c>
      <c r="BO22" s="23" t="s">
        <v>225</v>
      </c>
      <c r="BP22" s="23" t="s">
        <v>225</v>
      </c>
      <c r="BQ22" s="23" t="s">
        <v>225</v>
      </c>
      <c r="BR22" s="23" t="s">
        <v>225</v>
      </c>
      <c r="BS22" s="23" t="s">
        <v>225</v>
      </c>
      <c r="BT22" s="22" t="s">
        <v>257</v>
      </c>
      <c r="BU22" s="23" t="s">
        <v>226</v>
      </c>
      <c r="BV22" s="23" t="s">
        <v>225</v>
      </c>
      <c r="BW22" s="23" t="s">
        <v>225</v>
      </c>
      <c r="BX22" s="22" t="s">
        <v>267</v>
      </c>
      <c r="BZ22" s="33">
        <f>770/905</f>
        <v>0.850828729281768</v>
      </c>
    </row>
    <row r="23" spans="1:78">
      <c r="A23" t="s">
        <v>177</v>
      </c>
      <c r="B23" s="23" t="s">
        <v>225</v>
      </c>
      <c r="C23" s="23" t="s">
        <v>225</v>
      </c>
      <c r="D23" s="23" t="s">
        <v>225</v>
      </c>
      <c r="E23" s="23" t="s">
        <v>225</v>
      </c>
      <c r="F23" s="23" t="s">
        <v>225</v>
      </c>
      <c r="G23" s="23" t="s">
        <v>225</v>
      </c>
      <c r="H23" s="20" t="s">
        <v>225</v>
      </c>
      <c r="I23" s="22" t="s">
        <v>294</v>
      </c>
      <c r="J23" s="23" t="s">
        <v>225</v>
      </c>
      <c r="K23" s="23" t="s">
        <v>225</v>
      </c>
      <c r="L23" s="23" t="s">
        <v>225</v>
      </c>
      <c r="M23" s="23" t="s">
        <v>225</v>
      </c>
      <c r="N23" s="23" t="s">
        <v>225</v>
      </c>
      <c r="O23" s="23" t="s">
        <v>225</v>
      </c>
      <c r="P23" s="23" t="s">
        <v>225</v>
      </c>
      <c r="Q23" s="23" t="s">
        <v>225</v>
      </c>
      <c r="R23" s="23" t="s">
        <v>225</v>
      </c>
      <c r="S23" s="23" t="s">
        <v>225</v>
      </c>
      <c r="T23" s="23" t="s">
        <v>225</v>
      </c>
      <c r="U23" s="23" t="s">
        <v>225</v>
      </c>
      <c r="V23" s="23" t="s">
        <v>225</v>
      </c>
      <c r="W23" s="23" t="s">
        <v>225</v>
      </c>
      <c r="X23" s="22" t="s">
        <v>288</v>
      </c>
      <c r="Y23" s="20" t="s">
        <v>225</v>
      </c>
      <c r="Z23" s="23" t="s">
        <v>226</v>
      </c>
      <c r="AA23" s="23" t="s">
        <v>226</v>
      </c>
      <c r="AB23" s="20" t="s">
        <v>225</v>
      </c>
      <c r="AC23" s="23" t="s">
        <v>226</v>
      </c>
      <c r="AD23" s="20" t="s">
        <v>225</v>
      </c>
      <c r="AE23" s="20" t="s">
        <v>225</v>
      </c>
      <c r="AF23" s="23" t="s">
        <v>226</v>
      </c>
      <c r="AG23" s="20" t="s">
        <v>225</v>
      </c>
      <c r="AH23" s="20" t="s">
        <v>225</v>
      </c>
      <c r="AI23" s="20" t="s">
        <v>225</v>
      </c>
      <c r="AJ23" s="22" t="s">
        <v>236</v>
      </c>
      <c r="AK23" s="23" t="s">
        <v>226</v>
      </c>
      <c r="AL23" s="20" t="s">
        <v>225</v>
      </c>
      <c r="AM23" s="20" t="s">
        <v>225</v>
      </c>
      <c r="AN23" s="20" t="s">
        <v>225</v>
      </c>
      <c r="AO23" s="23" t="s">
        <v>225</v>
      </c>
      <c r="AP23" s="22" t="s">
        <v>273</v>
      </c>
      <c r="AQ23" s="20" t="s">
        <v>225</v>
      </c>
      <c r="AR23" s="20" t="s">
        <v>225</v>
      </c>
      <c r="AS23" s="20" t="s">
        <v>225</v>
      </c>
      <c r="AT23" s="20" t="s">
        <v>225</v>
      </c>
      <c r="AU23" s="20" t="s">
        <v>225</v>
      </c>
      <c r="AV23" s="23" t="s">
        <v>226</v>
      </c>
      <c r="AW23" s="22" t="s">
        <v>254</v>
      </c>
      <c r="AX23" s="23" t="s">
        <v>225</v>
      </c>
      <c r="AY23" s="23" t="s">
        <v>226</v>
      </c>
      <c r="AZ23" s="23" t="s">
        <v>226</v>
      </c>
      <c r="BA23" s="23" t="s">
        <v>226</v>
      </c>
      <c r="BB23" s="23" t="s">
        <v>226</v>
      </c>
      <c r="BC23" s="23" t="s">
        <v>225</v>
      </c>
      <c r="BD23" s="20" t="s">
        <v>225</v>
      </c>
      <c r="BE23" s="20" t="s">
        <v>225</v>
      </c>
      <c r="BF23" s="23" t="s">
        <v>226</v>
      </c>
      <c r="BG23" s="20" t="s">
        <v>225</v>
      </c>
      <c r="BH23" s="30" t="s">
        <v>281</v>
      </c>
      <c r="BI23" s="23" t="s">
        <v>225</v>
      </c>
      <c r="BJ23" s="23" t="s">
        <v>225</v>
      </c>
      <c r="BK23" s="23" t="s">
        <v>225</v>
      </c>
      <c r="BL23" s="23" t="s">
        <v>226</v>
      </c>
      <c r="BM23" s="23" t="s">
        <v>225</v>
      </c>
      <c r="BN23" s="23" t="s">
        <v>225</v>
      </c>
      <c r="BO23" s="23" t="s">
        <v>225</v>
      </c>
      <c r="BP23" s="23" t="s">
        <v>225</v>
      </c>
      <c r="BQ23" s="23" t="s">
        <v>225</v>
      </c>
      <c r="BR23" s="23" t="s">
        <v>225</v>
      </c>
      <c r="BS23" s="23" t="s">
        <v>225</v>
      </c>
      <c r="BT23" s="22" t="s">
        <v>262</v>
      </c>
      <c r="BU23" s="20" t="s">
        <v>225</v>
      </c>
      <c r="BV23" s="23" t="s">
        <v>225</v>
      </c>
      <c r="BW23" s="23" t="s">
        <v>225</v>
      </c>
      <c r="BX23" s="22" t="s">
        <v>265</v>
      </c>
      <c r="BZ23" s="33">
        <f>505/955</f>
        <v>0.52879581151832455</v>
      </c>
    </row>
    <row r="24" spans="1:78">
      <c r="A24" t="s">
        <v>178</v>
      </c>
      <c r="B24" s="23" t="s">
        <v>225</v>
      </c>
      <c r="C24" s="23" t="s">
        <v>225</v>
      </c>
      <c r="D24" s="23" t="s">
        <v>225</v>
      </c>
      <c r="E24" s="23" t="s">
        <v>225</v>
      </c>
      <c r="F24" s="23" t="s">
        <v>225</v>
      </c>
      <c r="G24" s="23" t="s">
        <v>225</v>
      </c>
      <c r="H24" s="20" t="s">
        <v>225</v>
      </c>
      <c r="I24" s="22" t="s">
        <v>294</v>
      </c>
      <c r="J24" s="23" t="s">
        <v>225</v>
      </c>
      <c r="K24" s="23" t="s">
        <v>225</v>
      </c>
      <c r="L24" s="23" t="s">
        <v>225</v>
      </c>
      <c r="M24" s="23" t="s">
        <v>225</v>
      </c>
      <c r="N24" s="23" t="s">
        <v>225</v>
      </c>
      <c r="O24" s="23" t="s">
        <v>225</v>
      </c>
      <c r="P24" s="23" t="s">
        <v>225</v>
      </c>
      <c r="Q24" s="23" t="s">
        <v>225</v>
      </c>
      <c r="R24" s="23" t="s">
        <v>225</v>
      </c>
      <c r="S24" s="23" t="s">
        <v>225</v>
      </c>
      <c r="T24" s="23" t="s">
        <v>225</v>
      </c>
      <c r="U24" s="23" t="s">
        <v>225</v>
      </c>
      <c r="V24" s="23" t="s">
        <v>225</v>
      </c>
      <c r="W24" s="23" t="s">
        <v>225</v>
      </c>
      <c r="X24" s="22" t="s">
        <v>288</v>
      </c>
      <c r="Y24" s="21" t="s">
        <v>227</v>
      </c>
      <c r="Z24" s="23" t="s">
        <v>226</v>
      </c>
      <c r="AA24" s="21" t="s">
        <v>227</v>
      </c>
      <c r="AB24" s="20" t="s">
        <v>225</v>
      </c>
      <c r="AC24" s="23" t="s">
        <v>226</v>
      </c>
      <c r="AD24" s="21" t="s">
        <v>227</v>
      </c>
      <c r="AE24" s="20" t="s">
        <v>225</v>
      </c>
      <c r="AF24" s="23" t="s">
        <v>226</v>
      </c>
      <c r="AG24" s="20" t="s">
        <v>225</v>
      </c>
      <c r="AH24" s="20" t="s">
        <v>225</v>
      </c>
      <c r="AI24" s="20" t="s">
        <v>225</v>
      </c>
      <c r="AJ24" s="22" t="s">
        <v>237</v>
      </c>
      <c r="AK24" s="23" t="s">
        <v>226</v>
      </c>
      <c r="AL24" s="20" t="s">
        <v>225</v>
      </c>
      <c r="AM24" s="20" t="s">
        <v>225</v>
      </c>
      <c r="AN24" s="20" t="s">
        <v>225</v>
      </c>
      <c r="AO24" s="23" t="s">
        <v>225</v>
      </c>
      <c r="AP24" s="22" t="s">
        <v>273</v>
      </c>
      <c r="AQ24" s="20" t="s">
        <v>225</v>
      </c>
      <c r="AR24" s="20" t="s">
        <v>225</v>
      </c>
      <c r="AS24" s="20" t="s">
        <v>225</v>
      </c>
      <c r="AT24" s="20" t="s">
        <v>225</v>
      </c>
      <c r="AU24" s="20" t="s">
        <v>225</v>
      </c>
      <c r="AV24" s="23" t="s">
        <v>226</v>
      </c>
      <c r="AW24" s="22" t="s">
        <v>254</v>
      </c>
      <c r="AX24" s="23" t="s">
        <v>225</v>
      </c>
      <c r="AY24" s="23" t="s">
        <v>226</v>
      </c>
      <c r="AZ24" s="20" t="s">
        <v>225</v>
      </c>
      <c r="BA24" s="23" t="s">
        <v>226</v>
      </c>
      <c r="BB24" s="23" t="s">
        <v>226</v>
      </c>
      <c r="BC24" s="23" t="s">
        <v>225</v>
      </c>
      <c r="BD24" s="20" t="s">
        <v>225</v>
      </c>
      <c r="BE24" s="20" t="s">
        <v>225</v>
      </c>
      <c r="BF24" s="23" t="s">
        <v>226</v>
      </c>
      <c r="BG24" s="20" t="s">
        <v>225</v>
      </c>
      <c r="BH24" s="30" t="s">
        <v>282</v>
      </c>
      <c r="BI24" s="23" t="s">
        <v>225</v>
      </c>
      <c r="BJ24" s="23" t="s">
        <v>225</v>
      </c>
      <c r="BK24" s="23" t="s">
        <v>225</v>
      </c>
      <c r="BL24" s="20" t="s">
        <v>225</v>
      </c>
      <c r="BM24" s="23" t="s">
        <v>225</v>
      </c>
      <c r="BN24" s="23" t="s">
        <v>225</v>
      </c>
      <c r="BO24" s="23" t="s">
        <v>225</v>
      </c>
      <c r="BP24" s="23" t="s">
        <v>225</v>
      </c>
      <c r="BQ24" s="23" t="s">
        <v>225</v>
      </c>
      <c r="BR24" s="23" t="s">
        <v>225</v>
      </c>
      <c r="BS24" s="23" t="s">
        <v>225</v>
      </c>
      <c r="BT24" s="22" t="s">
        <v>257</v>
      </c>
      <c r="BU24" s="20" t="s">
        <v>225</v>
      </c>
      <c r="BV24" s="23" t="s">
        <v>225</v>
      </c>
      <c r="BW24" s="23" t="s">
        <v>225</v>
      </c>
      <c r="BX24" s="22" t="s">
        <v>265</v>
      </c>
      <c r="BZ24" s="33">
        <f>470/905</f>
        <v>0.51933701657458564</v>
      </c>
    </row>
    <row r="25" spans="1:78">
      <c r="A25" t="s">
        <v>332</v>
      </c>
      <c r="B25" s="23" t="s">
        <v>225</v>
      </c>
      <c r="C25" s="23" t="s">
        <v>225</v>
      </c>
      <c r="D25" s="23" t="s">
        <v>225</v>
      </c>
      <c r="E25" s="23" t="s">
        <v>225</v>
      </c>
      <c r="F25" s="23" t="s">
        <v>225</v>
      </c>
      <c r="G25" s="23" t="s">
        <v>225</v>
      </c>
      <c r="H25" s="20" t="s">
        <v>225</v>
      </c>
      <c r="I25" s="22" t="s">
        <v>294</v>
      </c>
      <c r="J25" s="23" t="s">
        <v>225</v>
      </c>
      <c r="K25" s="23" t="s">
        <v>225</v>
      </c>
      <c r="L25" s="23" t="s">
        <v>225</v>
      </c>
      <c r="M25" s="23" t="s">
        <v>225</v>
      </c>
      <c r="N25" s="23" t="s">
        <v>225</v>
      </c>
      <c r="O25" s="23" t="s">
        <v>225</v>
      </c>
      <c r="P25" s="23" t="s">
        <v>225</v>
      </c>
      <c r="Q25" s="23" t="s">
        <v>225</v>
      </c>
      <c r="R25" s="23" t="s">
        <v>225</v>
      </c>
      <c r="S25" s="23" t="s">
        <v>225</v>
      </c>
      <c r="T25" s="23" t="s">
        <v>225</v>
      </c>
      <c r="U25" s="23" t="s">
        <v>225</v>
      </c>
      <c r="V25" s="23" t="s">
        <v>225</v>
      </c>
      <c r="W25" s="23" t="s">
        <v>225</v>
      </c>
      <c r="X25" s="22" t="s">
        <v>288</v>
      </c>
      <c r="Y25" s="20" t="s">
        <v>225</v>
      </c>
      <c r="Z25" s="23" t="s">
        <v>226</v>
      </c>
      <c r="AA25" s="23" t="s">
        <v>226</v>
      </c>
      <c r="AB25" s="20" t="s">
        <v>225</v>
      </c>
      <c r="AC25" s="23" t="s">
        <v>226</v>
      </c>
      <c r="AD25" s="23" t="s">
        <v>226</v>
      </c>
      <c r="AE25" s="23" t="s">
        <v>226</v>
      </c>
      <c r="AF25" s="23" t="s">
        <v>226</v>
      </c>
      <c r="AG25" s="20" t="s">
        <v>225</v>
      </c>
      <c r="AH25" s="20" t="s">
        <v>225</v>
      </c>
      <c r="AI25" s="23" t="s">
        <v>226</v>
      </c>
      <c r="AJ25" s="22" t="s">
        <v>238</v>
      </c>
      <c r="AK25" s="23" t="s">
        <v>226</v>
      </c>
      <c r="AL25" s="20" t="s">
        <v>225</v>
      </c>
      <c r="AM25" s="23" t="s">
        <v>226</v>
      </c>
      <c r="AN25" s="20" t="s">
        <v>225</v>
      </c>
      <c r="AO25" s="23" t="s">
        <v>225</v>
      </c>
      <c r="AP25" s="22" t="s">
        <v>271</v>
      </c>
      <c r="AQ25" s="20" t="s">
        <v>225</v>
      </c>
      <c r="AR25" s="20" t="s">
        <v>225</v>
      </c>
      <c r="AS25" s="20" t="s">
        <v>225</v>
      </c>
      <c r="AT25" s="23" t="s">
        <v>226</v>
      </c>
      <c r="AU25" s="20" t="s">
        <v>225</v>
      </c>
      <c r="AV25" s="23" t="s">
        <v>226</v>
      </c>
      <c r="AW25" s="22" t="s">
        <v>252</v>
      </c>
      <c r="AX25" s="23" t="s">
        <v>225</v>
      </c>
      <c r="AY25" s="23" t="s">
        <v>226</v>
      </c>
      <c r="AZ25" s="23" t="s">
        <v>226</v>
      </c>
      <c r="BA25" s="23" t="s">
        <v>226</v>
      </c>
      <c r="BB25" s="23" t="s">
        <v>226</v>
      </c>
      <c r="BC25" s="23" t="s">
        <v>225</v>
      </c>
      <c r="BD25" s="20" t="s">
        <v>225</v>
      </c>
      <c r="BE25" s="23" t="s">
        <v>226</v>
      </c>
      <c r="BF25" s="23" t="s">
        <v>226</v>
      </c>
      <c r="BG25" s="23" t="s">
        <v>226</v>
      </c>
      <c r="BH25" s="30" t="s">
        <v>279</v>
      </c>
      <c r="BI25" s="23" t="s">
        <v>225</v>
      </c>
      <c r="BJ25" s="23" t="s">
        <v>225</v>
      </c>
      <c r="BK25" s="23" t="s">
        <v>225</v>
      </c>
      <c r="BL25" s="20" t="s">
        <v>225</v>
      </c>
      <c r="BM25" s="23" t="s">
        <v>225</v>
      </c>
      <c r="BN25" s="23" t="s">
        <v>225</v>
      </c>
      <c r="BO25" s="23" t="s">
        <v>225</v>
      </c>
      <c r="BP25" s="23" t="s">
        <v>225</v>
      </c>
      <c r="BQ25" s="23" t="s">
        <v>225</v>
      </c>
      <c r="BR25" s="23" t="s">
        <v>225</v>
      </c>
      <c r="BS25" s="23" t="s">
        <v>225</v>
      </c>
      <c r="BT25" s="22" t="s">
        <v>257</v>
      </c>
      <c r="BU25" s="20" t="s">
        <v>225</v>
      </c>
      <c r="BV25" s="23" t="s">
        <v>225</v>
      </c>
      <c r="BW25" s="23" t="s">
        <v>225</v>
      </c>
      <c r="BX25" s="22" t="s">
        <v>265</v>
      </c>
      <c r="BZ25" s="33">
        <f>770/955</f>
        <v>0.80628272251308897</v>
      </c>
    </row>
    <row r="26" spans="1:78">
      <c r="A26" t="s">
        <v>179</v>
      </c>
      <c r="B26" s="23" t="s">
        <v>225</v>
      </c>
      <c r="C26" s="23" t="s">
        <v>225</v>
      </c>
      <c r="D26" s="23" t="s">
        <v>225</v>
      </c>
      <c r="E26" s="23" t="s">
        <v>225</v>
      </c>
      <c r="F26" s="23" t="s">
        <v>225</v>
      </c>
      <c r="G26" s="23" t="s">
        <v>225</v>
      </c>
      <c r="H26" s="20" t="s">
        <v>225</v>
      </c>
      <c r="I26" s="22" t="s">
        <v>294</v>
      </c>
      <c r="J26" s="23" t="s">
        <v>225</v>
      </c>
      <c r="K26" s="23" t="s">
        <v>225</v>
      </c>
      <c r="L26" s="23" t="s">
        <v>225</v>
      </c>
      <c r="M26" s="23" t="s">
        <v>225</v>
      </c>
      <c r="N26" s="23" t="s">
        <v>225</v>
      </c>
      <c r="O26" s="23" t="s">
        <v>225</v>
      </c>
      <c r="P26" s="23" t="s">
        <v>225</v>
      </c>
      <c r="Q26" s="23" t="s">
        <v>225</v>
      </c>
      <c r="R26" s="23" t="s">
        <v>225</v>
      </c>
      <c r="S26" s="23" t="s">
        <v>225</v>
      </c>
      <c r="T26" s="23" t="s">
        <v>225</v>
      </c>
      <c r="U26" s="23" t="s">
        <v>225</v>
      </c>
      <c r="V26" s="23" t="s">
        <v>225</v>
      </c>
      <c r="W26" s="23" t="s">
        <v>225</v>
      </c>
      <c r="X26" s="22" t="s">
        <v>288</v>
      </c>
      <c r="Y26" s="23" t="s">
        <v>226</v>
      </c>
      <c r="Z26" s="23" t="s">
        <v>226</v>
      </c>
      <c r="AA26" s="23" t="s">
        <v>226</v>
      </c>
      <c r="AB26" s="20" t="s">
        <v>225</v>
      </c>
      <c r="AC26" s="23" t="s">
        <v>226</v>
      </c>
      <c r="AD26" s="20" t="s">
        <v>225</v>
      </c>
      <c r="AE26" s="20" t="s">
        <v>225</v>
      </c>
      <c r="AF26" s="20" t="s">
        <v>225</v>
      </c>
      <c r="AG26" s="20" t="s">
        <v>225</v>
      </c>
      <c r="AH26" s="20" t="s">
        <v>225</v>
      </c>
      <c r="AI26" s="20" t="s">
        <v>225</v>
      </c>
      <c r="AJ26" s="22" t="s">
        <v>236</v>
      </c>
      <c r="AK26" s="23" t="s">
        <v>226</v>
      </c>
      <c r="AL26" s="20" t="s">
        <v>225</v>
      </c>
      <c r="AM26" s="20" t="s">
        <v>225</v>
      </c>
      <c r="AN26" s="20" t="s">
        <v>225</v>
      </c>
      <c r="AO26" s="23" t="s">
        <v>225</v>
      </c>
      <c r="AP26" s="22" t="s">
        <v>273</v>
      </c>
      <c r="AQ26" s="20" t="s">
        <v>225</v>
      </c>
      <c r="AR26" s="20" t="s">
        <v>225</v>
      </c>
      <c r="AS26" s="20" t="s">
        <v>225</v>
      </c>
      <c r="AT26" s="23" t="s">
        <v>226</v>
      </c>
      <c r="AU26" s="20" t="s">
        <v>225</v>
      </c>
      <c r="AV26" s="20" t="s">
        <v>225</v>
      </c>
      <c r="AW26" s="22" t="s">
        <v>255</v>
      </c>
      <c r="AX26" s="23" t="s">
        <v>225</v>
      </c>
      <c r="AY26" s="23" t="s">
        <v>226</v>
      </c>
      <c r="AZ26" s="23" t="s">
        <v>226</v>
      </c>
      <c r="BA26" s="23" t="s">
        <v>226</v>
      </c>
      <c r="BB26" s="20" t="s">
        <v>225</v>
      </c>
      <c r="BC26" s="23" t="s">
        <v>225</v>
      </c>
      <c r="BD26" s="23" t="s">
        <v>226</v>
      </c>
      <c r="BE26" s="23" t="s">
        <v>226</v>
      </c>
      <c r="BF26" s="23" t="s">
        <v>226</v>
      </c>
      <c r="BG26" s="23" t="s">
        <v>226</v>
      </c>
      <c r="BH26" s="30" t="s">
        <v>283</v>
      </c>
      <c r="BI26" s="23" t="s">
        <v>225</v>
      </c>
      <c r="BJ26" s="23" t="s">
        <v>225</v>
      </c>
      <c r="BK26" s="23" t="s">
        <v>225</v>
      </c>
      <c r="BL26" s="20" t="s">
        <v>225</v>
      </c>
      <c r="BM26" s="23" t="s">
        <v>225</v>
      </c>
      <c r="BN26" s="23" t="s">
        <v>225</v>
      </c>
      <c r="BO26" s="23" t="s">
        <v>225</v>
      </c>
      <c r="BP26" s="23" t="s">
        <v>225</v>
      </c>
      <c r="BQ26" s="23" t="s">
        <v>225</v>
      </c>
      <c r="BR26" s="23" t="s">
        <v>225</v>
      </c>
      <c r="BS26" s="23" t="s">
        <v>225</v>
      </c>
      <c r="BT26" s="22" t="s">
        <v>257</v>
      </c>
      <c r="BU26" s="20" t="s">
        <v>225</v>
      </c>
      <c r="BV26" s="23" t="s">
        <v>225</v>
      </c>
      <c r="BW26" s="23" t="s">
        <v>225</v>
      </c>
      <c r="BX26" s="22" t="s">
        <v>265</v>
      </c>
      <c r="BZ26" s="33">
        <f>490/955</f>
        <v>0.51308900523560208</v>
      </c>
    </row>
    <row r="27" spans="1:78">
      <c r="A27" t="s">
        <v>180</v>
      </c>
      <c r="B27" s="23" t="s">
        <v>225</v>
      </c>
      <c r="C27" s="23" t="s">
        <v>225</v>
      </c>
      <c r="D27" s="23" t="s">
        <v>225</v>
      </c>
      <c r="E27" s="23" t="s">
        <v>225</v>
      </c>
      <c r="F27" s="23" t="s">
        <v>225</v>
      </c>
      <c r="G27" s="23" t="s">
        <v>225</v>
      </c>
      <c r="H27" s="21" t="s">
        <v>227</v>
      </c>
      <c r="I27" s="22" t="s">
        <v>267</v>
      </c>
      <c r="J27" s="23" t="s">
        <v>225</v>
      </c>
      <c r="K27" s="23" t="s">
        <v>225</v>
      </c>
      <c r="L27" s="23" t="s">
        <v>225</v>
      </c>
      <c r="M27" s="23" t="s">
        <v>225</v>
      </c>
      <c r="N27" s="23" t="s">
        <v>225</v>
      </c>
      <c r="O27" s="23" t="s">
        <v>225</v>
      </c>
      <c r="P27" s="23" t="s">
        <v>225</v>
      </c>
      <c r="Q27" s="23" t="s">
        <v>225</v>
      </c>
      <c r="R27" s="23" t="s">
        <v>225</v>
      </c>
      <c r="S27" s="23" t="s">
        <v>225</v>
      </c>
      <c r="T27" s="23" t="s">
        <v>225</v>
      </c>
      <c r="U27" s="23" t="s">
        <v>225</v>
      </c>
      <c r="V27" s="23" t="s">
        <v>225</v>
      </c>
      <c r="W27" s="23" t="s">
        <v>225</v>
      </c>
      <c r="X27" s="22" t="s">
        <v>288</v>
      </c>
      <c r="Y27" s="23" t="s">
        <v>226</v>
      </c>
      <c r="Z27" s="23" t="s">
        <v>226</v>
      </c>
      <c r="AA27" s="23" t="s">
        <v>226</v>
      </c>
      <c r="AB27" s="20" t="s">
        <v>225</v>
      </c>
      <c r="AC27" s="23" t="s">
        <v>226</v>
      </c>
      <c r="AD27" s="20" t="s">
        <v>225</v>
      </c>
      <c r="AE27" s="20" t="s">
        <v>225</v>
      </c>
      <c r="AF27" s="23" t="s">
        <v>226</v>
      </c>
      <c r="AG27" s="20" t="s">
        <v>225</v>
      </c>
      <c r="AH27" s="23" t="s">
        <v>226</v>
      </c>
      <c r="AI27" s="20" t="s">
        <v>225</v>
      </c>
      <c r="AJ27" s="22" t="s">
        <v>239</v>
      </c>
      <c r="AK27" s="23" t="s">
        <v>226</v>
      </c>
      <c r="AL27" s="20" t="s">
        <v>225</v>
      </c>
      <c r="AM27" s="20" t="s">
        <v>225</v>
      </c>
      <c r="AN27" s="20" t="s">
        <v>225</v>
      </c>
      <c r="AO27" s="23" t="s">
        <v>225</v>
      </c>
      <c r="AP27" s="22" t="s">
        <v>273</v>
      </c>
      <c r="AQ27" s="20" t="s">
        <v>225</v>
      </c>
      <c r="AR27" s="20" t="s">
        <v>225</v>
      </c>
      <c r="AS27" s="20" t="s">
        <v>225</v>
      </c>
      <c r="AT27" s="23" t="s">
        <v>226</v>
      </c>
      <c r="AU27" s="20" t="s">
        <v>225</v>
      </c>
      <c r="AV27" s="23" t="s">
        <v>226</v>
      </c>
      <c r="AW27" s="22" t="s">
        <v>252</v>
      </c>
      <c r="AX27" s="23" t="s">
        <v>225</v>
      </c>
      <c r="AY27" s="23" t="s">
        <v>226</v>
      </c>
      <c r="AZ27" s="23" t="s">
        <v>226</v>
      </c>
      <c r="BA27" s="23" t="s">
        <v>226</v>
      </c>
      <c r="BB27" s="20" t="s">
        <v>225</v>
      </c>
      <c r="BC27" s="23" t="s">
        <v>225</v>
      </c>
      <c r="BD27" s="23" t="s">
        <v>226</v>
      </c>
      <c r="BE27" s="23" t="s">
        <v>226</v>
      </c>
      <c r="BF27" s="23" t="s">
        <v>226</v>
      </c>
      <c r="BG27" s="20" t="s">
        <v>225</v>
      </c>
      <c r="BH27" s="30" t="s">
        <v>281</v>
      </c>
      <c r="BI27" s="23" t="s">
        <v>225</v>
      </c>
      <c r="BJ27" s="23" t="s">
        <v>225</v>
      </c>
      <c r="BK27" s="23" t="s">
        <v>225</v>
      </c>
      <c r="BL27" s="20" t="s">
        <v>225</v>
      </c>
      <c r="BM27" s="23" t="s">
        <v>225</v>
      </c>
      <c r="BN27" s="23" t="s">
        <v>225</v>
      </c>
      <c r="BO27" s="23" t="s">
        <v>225</v>
      </c>
      <c r="BP27" s="23" t="s">
        <v>225</v>
      </c>
      <c r="BQ27" s="23" t="s">
        <v>225</v>
      </c>
      <c r="BR27" s="23" t="s">
        <v>225</v>
      </c>
      <c r="BS27" s="23" t="s">
        <v>225</v>
      </c>
      <c r="BT27" s="22" t="s">
        <v>257</v>
      </c>
      <c r="BU27" s="20" t="s">
        <v>225</v>
      </c>
      <c r="BV27" s="23" t="s">
        <v>225</v>
      </c>
      <c r="BW27" s="23" t="s">
        <v>225</v>
      </c>
      <c r="BX27" s="22" t="s">
        <v>265</v>
      </c>
      <c r="BZ27" s="33">
        <f>515/950</f>
        <v>0.54210526315789476</v>
      </c>
    </row>
    <row r="28" spans="1:78">
      <c r="A28" t="s">
        <v>181</v>
      </c>
      <c r="B28" s="23" t="s">
        <v>225</v>
      </c>
      <c r="C28" s="23" t="s">
        <v>225</v>
      </c>
      <c r="D28" s="23" t="s">
        <v>225</v>
      </c>
      <c r="E28" s="23" t="s">
        <v>225</v>
      </c>
      <c r="F28" s="23" t="s">
        <v>225</v>
      </c>
      <c r="G28" s="23" t="s">
        <v>225</v>
      </c>
      <c r="H28" s="20" t="s">
        <v>225</v>
      </c>
      <c r="I28" s="22" t="s">
        <v>294</v>
      </c>
      <c r="J28" s="23" t="s">
        <v>225</v>
      </c>
      <c r="K28" s="23" t="s">
        <v>225</v>
      </c>
      <c r="L28" s="23" t="s">
        <v>225</v>
      </c>
      <c r="M28" s="23" t="s">
        <v>225</v>
      </c>
      <c r="N28" s="23" t="s">
        <v>225</v>
      </c>
      <c r="O28" s="23" t="s">
        <v>225</v>
      </c>
      <c r="P28" s="23" t="s">
        <v>225</v>
      </c>
      <c r="Q28" s="23" t="s">
        <v>225</v>
      </c>
      <c r="R28" s="23" t="s">
        <v>225</v>
      </c>
      <c r="S28" s="23" t="s">
        <v>225</v>
      </c>
      <c r="T28" s="23" t="s">
        <v>225</v>
      </c>
      <c r="U28" s="23" t="s">
        <v>225</v>
      </c>
      <c r="V28" s="23" t="s">
        <v>225</v>
      </c>
      <c r="W28" s="23" t="s">
        <v>225</v>
      </c>
      <c r="X28" s="22" t="s">
        <v>288</v>
      </c>
      <c r="Y28" s="23" t="s">
        <v>226</v>
      </c>
      <c r="Z28" s="23" t="s">
        <v>226</v>
      </c>
      <c r="AA28" s="23" t="s">
        <v>226</v>
      </c>
      <c r="AB28" s="20" t="s">
        <v>225</v>
      </c>
      <c r="AC28" s="23" t="s">
        <v>226</v>
      </c>
      <c r="AD28" s="23" t="s">
        <v>226</v>
      </c>
      <c r="AE28" s="23" t="s">
        <v>226</v>
      </c>
      <c r="AF28" s="23" t="s">
        <v>226</v>
      </c>
      <c r="AG28" s="20" t="s">
        <v>225</v>
      </c>
      <c r="AH28" s="20" t="s">
        <v>225</v>
      </c>
      <c r="AI28" s="23" t="s">
        <v>226</v>
      </c>
      <c r="AJ28" s="22" t="s">
        <v>240</v>
      </c>
      <c r="AK28" s="23" t="s">
        <v>226</v>
      </c>
      <c r="AL28" s="20" t="s">
        <v>225</v>
      </c>
      <c r="AM28" s="23" t="s">
        <v>226</v>
      </c>
      <c r="AN28" s="20" t="s">
        <v>225</v>
      </c>
      <c r="AO28" s="23" t="s">
        <v>225</v>
      </c>
      <c r="AP28" s="22" t="s">
        <v>271</v>
      </c>
      <c r="AQ28" s="20" t="s">
        <v>225</v>
      </c>
      <c r="AR28" s="20" t="s">
        <v>225</v>
      </c>
      <c r="AS28" s="20" t="s">
        <v>225</v>
      </c>
      <c r="AT28" s="23" t="s">
        <v>226</v>
      </c>
      <c r="AU28" s="20" t="s">
        <v>225</v>
      </c>
      <c r="AV28" s="23" t="s">
        <v>226</v>
      </c>
      <c r="AW28" s="22" t="s">
        <v>252</v>
      </c>
      <c r="AX28" s="23" t="s">
        <v>225</v>
      </c>
      <c r="AY28" s="23" t="s">
        <v>226</v>
      </c>
      <c r="AZ28" s="20" t="s">
        <v>225</v>
      </c>
      <c r="BA28" s="23" t="s">
        <v>226</v>
      </c>
      <c r="BB28" s="23" t="s">
        <v>226</v>
      </c>
      <c r="BC28" s="23" t="s">
        <v>225</v>
      </c>
      <c r="BD28" s="20" t="s">
        <v>225</v>
      </c>
      <c r="BE28" s="20" t="s">
        <v>225</v>
      </c>
      <c r="BF28" s="20" t="s">
        <v>225</v>
      </c>
      <c r="BG28" s="20" t="s">
        <v>225</v>
      </c>
      <c r="BH28" s="30" t="s">
        <v>284</v>
      </c>
      <c r="BI28" s="23" t="s">
        <v>225</v>
      </c>
      <c r="BJ28" s="23" t="s">
        <v>225</v>
      </c>
      <c r="BK28" s="23" t="s">
        <v>225</v>
      </c>
      <c r="BL28" s="20" t="s">
        <v>225</v>
      </c>
      <c r="BM28" s="23" t="s">
        <v>225</v>
      </c>
      <c r="BN28" s="23" t="s">
        <v>225</v>
      </c>
      <c r="BO28" s="23" t="s">
        <v>225</v>
      </c>
      <c r="BP28" s="23" t="s">
        <v>225</v>
      </c>
      <c r="BQ28" s="23" t="s">
        <v>225</v>
      </c>
      <c r="BR28" s="23" t="s">
        <v>225</v>
      </c>
      <c r="BS28" s="23" t="s">
        <v>225</v>
      </c>
      <c r="BT28" s="22" t="s">
        <v>257</v>
      </c>
      <c r="BU28" s="20" t="s">
        <v>225</v>
      </c>
      <c r="BV28" s="23" t="s">
        <v>225</v>
      </c>
      <c r="BW28" s="23" t="s">
        <v>225</v>
      </c>
      <c r="BX28" s="22" t="s">
        <v>265</v>
      </c>
      <c r="BZ28" s="33">
        <f>750/955</f>
        <v>0.78534031413612571</v>
      </c>
    </row>
    <row r="29" spans="1:78">
      <c r="A29" t="s">
        <v>182</v>
      </c>
      <c r="B29" s="23" t="s">
        <v>225</v>
      </c>
      <c r="C29" s="23" t="s">
        <v>225</v>
      </c>
      <c r="D29" s="23" t="s">
        <v>225</v>
      </c>
      <c r="E29" s="23" t="s">
        <v>225</v>
      </c>
      <c r="F29" s="23" t="s">
        <v>225</v>
      </c>
      <c r="G29" s="23" t="s">
        <v>225</v>
      </c>
      <c r="H29" s="20" t="s">
        <v>225</v>
      </c>
      <c r="I29" s="22" t="s">
        <v>294</v>
      </c>
      <c r="J29" s="23" t="s">
        <v>225</v>
      </c>
      <c r="K29" s="23" t="s">
        <v>225</v>
      </c>
      <c r="L29" s="23" t="s">
        <v>225</v>
      </c>
      <c r="M29" s="23" t="s">
        <v>225</v>
      </c>
      <c r="N29" s="23" t="s">
        <v>225</v>
      </c>
      <c r="O29" s="23" t="s">
        <v>225</v>
      </c>
      <c r="P29" s="23" t="s">
        <v>225</v>
      </c>
      <c r="Q29" s="23" t="s">
        <v>225</v>
      </c>
      <c r="R29" s="23" t="s">
        <v>225</v>
      </c>
      <c r="S29" s="23" t="s">
        <v>225</v>
      </c>
      <c r="T29" s="23" t="s">
        <v>225</v>
      </c>
      <c r="U29" s="23" t="s">
        <v>225</v>
      </c>
      <c r="V29" s="23" t="s">
        <v>225</v>
      </c>
      <c r="W29" s="23" t="s">
        <v>225</v>
      </c>
      <c r="X29" s="22" t="s">
        <v>288</v>
      </c>
      <c r="Y29" s="20" t="s">
        <v>225</v>
      </c>
      <c r="Z29" s="23" t="s">
        <v>226</v>
      </c>
      <c r="AA29" s="23" t="s">
        <v>226</v>
      </c>
      <c r="AB29" s="20" t="s">
        <v>225</v>
      </c>
      <c r="AC29" s="23" t="s">
        <v>226</v>
      </c>
      <c r="AD29" s="20" t="s">
        <v>225</v>
      </c>
      <c r="AE29" s="20" t="s">
        <v>225</v>
      </c>
      <c r="AF29" s="23" t="s">
        <v>226</v>
      </c>
      <c r="AG29" s="20" t="s">
        <v>225</v>
      </c>
      <c r="AH29" s="20" t="s">
        <v>225</v>
      </c>
      <c r="AI29" s="20" t="s">
        <v>225</v>
      </c>
      <c r="AJ29" s="22" t="s">
        <v>236</v>
      </c>
      <c r="AK29" s="23" t="s">
        <v>226</v>
      </c>
      <c r="AL29" s="20" t="s">
        <v>225</v>
      </c>
      <c r="AM29" s="20" t="s">
        <v>225</v>
      </c>
      <c r="AN29" s="23" t="s">
        <v>226</v>
      </c>
      <c r="AO29" s="23" t="s">
        <v>225</v>
      </c>
      <c r="AP29" s="22" t="s">
        <v>274</v>
      </c>
      <c r="AQ29" s="20" t="s">
        <v>225</v>
      </c>
      <c r="AR29" s="20" t="s">
        <v>225</v>
      </c>
      <c r="AS29" s="20" t="s">
        <v>225</v>
      </c>
      <c r="AT29" s="20" t="s">
        <v>225</v>
      </c>
      <c r="AU29" s="20" t="s">
        <v>225</v>
      </c>
      <c r="AV29" s="23" t="s">
        <v>226</v>
      </c>
      <c r="AW29" s="22" t="s">
        <v>254</v>
      </c>
      <c r="AX29" s="23" t="s">
        <v>225</v>
      </c>
      <c r="AY29" s="20" t="s">
        <v>225</v>
      </c>
      <c r="AZ29" s="23" t="s">
        <v>226</v>
      </c>
      <c r="BA29" s="23" t="s">
        <v>226</v>
      </c>
      <c r="BB29" s="20" t="s">
        <v>225</v>
      </c>
      <c r="BC29" s="23" t="s">
        <v>225</v>
      </c>
      <c r="BD29" s="20" t="s">
        <v>225</v>
      </c>
      <c r="BE29" s="23" t="s">
        <v>226</v>
      </c>
      <c r="BF29" s="20" t="s">
        <v>225</v>
      </c>
      <c r="BG29" s="23" t="s">
        <v>226</v>
      </c>
      <c r="BH29" s="30" t="s">
        <v>285</v>
      </c>
      <c r="BI29" s="23" t="s">
        <v>225</v>
      </c>
      <c r="BJ29" s="23" t="s">
        <v>225</v>
      </c>
      <c r="BK29" s="23" t="s">
        <v>225</v>
      </c>
      <c r="BL29" s="20" t="s">
        <v>225</v>
      </c>
      <c r="BM29" s="23" t="s">
        <v>225</v>
      </c>
      <c r="BN29" s="23" t="s">
        <v>225</v>
      </c>
      <c r="BO29" s="23" t="s">
        <v>225</v>
      </c>
      <c r="BP29" s="23" t="s">
        <v>225</v>
      </c>
      <c r="BQ29" s="23" t="s">
        <v>225</v>
      </c>
      <c r="BR29" s="23" t="s">
        <v>225</v>
      </c>
      <c r="BS29" s="23" t="s">
        <v>225</v>
      </c>
      <c r="BT29" s="22" t="s">
        <v>257</v>
      </c>
      <c r="BU29" s="20" t="s">
        <v>225</v>
      </c>
      <c r="BV29" s="23" t="s">
        <v>225</v>
      </c>
      <c r="BW29" s="23" t="s">
        <v>225</v>
      </c>
      <c r="BX29" s="22" t="s">
        <v>265</v>
      </c>
      <c r="BZ29" s="33">
        <f>500/955</f>
        <v>0.52356020942408377</v>
      </c>
    </row>
    <row r="30" spans="1:78">
      <c r="A30" t="s">
        <v>183</v>
      </c>
      <c r="B30" s="23" t="s">
        <v>225</v>
      </c>
      <c r="C30" s="23" t="s">
        <v>225</v>
      </c>
      <c r="D30" s="23" t="s">
        <v>225</v>
      </c>
      <c r="E30" s="23" t="s">
        <v>225</v>
      </c>
      <c r="F30" s="23" t="s">
        <v>225</v>
      </c>
      <c r="G30" s="23" t="s">
        <v>225</v>
      </c>
      <c r="H30" s="20" t="s">
        <v>225</v>
      </c>
      <c r="I30" s="22" t="s">
        <v>294</v>
      </c>
      <c r="J30" s="23" t="s">
        <v>225</v>
      </c>
      <c r="K30" s="23" t="s">
        <v>225</v>
      </c>
      <c r="L30" s="23" t="s">
        <v>225</v>
      </c>
      <c r="M30" s="23" t="s">
        <v>225</v>
      </c>
      <c r="N30" s="23" t="s">
        <v>225</v>
      </c>
      <c r="O30" s="23" t="s">
        <v>225</v>
      </c>
      <c r="P30" s="23" t="s">
        <v>225</v>
      </c>
      <c r="Q30" s="23" t="s">
        <v>225</v>
      </c>
      <c r="R30" s="23" t="s">
        <v>225</v>
      </c>
      <c r="S30" s="23" t="s">
        <v>225</v>
      </c>
      <c r="T30" s="23" t="s">
        <v>225</v>
      </c>
      <c r="U30" s="23" t="s">
        <v>225</v>
      </c>
      <c r="V30" s="23" t="s">
        <v>225</v>
      </c>
      <c r="W30" s="23" t="s">
        <v>225</v>
      </c>
      <c r="X30" s="22" t="s">
        <v>288</v>
      </c>
      <c r="Y30" s="20" t="s">
        <v>225</v>
      </c>
      <c r="Z30" s="20" t="s">
        <v>225</v>
      </c>
      <c r="AA30" s="20" t="s">
        <v>225</v>
      </c>
      <c r="AB30" s="20" t="s">
        <v>225</v>
      </c>
      <c r="AC30" s="20" t="s">
        <v>225</v>
      </c>
      <c r="AD30" s="20" t="s">
        <v>225</v>
      </c>
      <c r="AE30" s="20" t="s">
        <v>225</v>
      </c>
      <c r="AF30" s="20" t="s">
        <v>225</v>
      </c>
      <c r="AG30" s="20" t="s">
        <v>225</v>
      </c>
      <c r="AH30" s="20" t="s">
        <v>225</v>
      </c>
      <c r="AI30" s="20" t="s">
        <v>225</v>
      </c>
      <c r="AJ30" s="22" t="s">
        <v>233</v>
      </c>
      <c r="AK30" s="20" t="s">
        <v>225</v>
      </c>
      <c r="AL30" s="20" t="s">
        <v>225</v>
      </c>
      <c r="AM30" s="20" t="s">
        <v>225</v>
      </c>
      <c r="AN30" s="20" t="s">
        <v>225</v>
      </c>
      <c r="AO30" s="23" t="s">
        <v>225</v>
      </c>
      <c r="AP30" s="22" t="s">
        <v>270</v>
      </c>
      <c r="AQ30" s="20" t="s">
        <v>225</v>
      </c>
      <c r="AR30" s="20" t="s">
        <v>225</v>
      </c>
      <c r="AS30" s="20" t="s">
        <v>225</v>
      </c>
      <c r="AT30" s="20" t="s">
        <v>225</v>
      </c>
      <c r="AU30" s="20" t="s">
        <v>225</v>
      </c>
      <c r="AV30" s="20" t="s">
        <v>225</v>
      </c>
      <c r="AW30" s="22" t="s">
        <v>250</v>
      </c>
      <c r="AX30" s="23" t="s">
        <v>225</v>
      </c>
      <c r="AY30" s="20" t="s">
        <v>225</v>
      </c>
      <c r="AZ30" s="20" t="s">
        <v>225</v>
      </c>
      <c r="BA30" s="20" t="s">
        <v>225</v>
      </c>
      <c r="BB30" s="20" t="s">
        <v>225</v>
      </c>
      <c r="BC30" s="23" t="s">
        <v>225</v>
      </c>
      <c r="BD30" s="20" t="s">
        <v>225</v>
      </c>
      <c r="BE30" s="20" t="s">
        <v>225</v>
      </c>
      <c r="BF30" s="20" t="s">
        <v>225</v>
      </c>
      <c r="BG30" s="20" t="s">
        <v>225</v>
      </c>
      <c r="BH30" s="30" t="s">
        <v>278</v>
      </c>
      <c r="BI30" s="23" t="s">
        <v>225</v>
      </c>
      <c r="BJ30" s="23" t="s">
        <v>225</v>
      </c>
      <c r="BK30" s="23" t="s">
        <v>225</v>
      </c>
      <c r="BL30" s="20" t="s">
        <v>225</v>
      </c>
      <c r="BM30" s="23" t="s">
        <v>225</v>
      </c>
      <c r="BN30" s="23" t="s">
        <v>225</v>
      </c>
      <c r="BO30" s="23" t="s">
        <v>225</v>
      </c>
      <c r="BP30" s="23" t="s">
        <v>225</v>
      </c>
      <c r="BQ30" s="23" t="s">
        <v>225</v>
      </c>
      <c r="BR30" s="23" t="s">
        <v>225</v>
      </c>
      <c r="BS30" s="23" t="s">
        <v>225</v>
      </c>
      <c r="BT30" s="22" t="s">
        <v>257</v>
      </c>
      <c r="BU30" s="20" t="s">
        <v>225</v>
      </c>
      <c r="BV30" s="23" t="s">
        <v>225</v>
      </c>
      <c r="BW30" s="23" t="s">
        <v>225</v>
      </c>
      <c r="BX30" s="22" t="s">
        <v>265</v>
      </c>
      <c r="BZ30" s="33">
        <f>325/955</f>
        <v>0.34031413612565448</v>
      </c>
    </row>
    <row r="31" spans="1:78">
      <c r="A31" t="s">
        <v>184</v>
      </c>
      <c r="B31" s="23" t="s">
        <v>225</v>
      </c>
      <c r="C31" s="20" t="s">
        <v>226</v>
      </c>
      <c r="D31" s="23" t="s">
        <v>225</v>
      </c>
      <c r="E31" s="23" t="s">
        <v>225</v>
      </c>
      <c r="F31" s="23" t="s">
        <v>225</v>
      </c>
      <c r="G31" s="23" t="s">
        <v>225</v>
      </c>
      <c r="H31" s="20" t="s">
        <v>225</v>
      </c>
      <c r="I31" s="22" t="s">
        <v>291</v>
      </c>
      <c r="J31" s="23" t="s">
        <v>225</v>
      </c>
      <c r="K31" s="23" t="s">
        <v>225</v>
      </c>
      <c r="L31" s="23" t="s">
        <v>225</v>
      </c>
      <c r="M31" s="23" t="s">
        <v>225</v>
      </c>
      <c r="N31" s="23" t="s">
        <v>225</v>
      </c>
      <c r="O31" s="23" t="s">
        <v>225</v>
      </c>
      <c r="P31" s="23" t="s">
        <v>225</v>
      </c>
      <c r="Q31" s="23" t="s">
        <v>225</v>
      </c>
      <c r="R31" s="23" t="s">
        <v>225</v>
      </c>
      <c r="S31" s="23" t="s">
        <v>225</v>
      </c>
      <c r="T31" s="23" t="s">
        <v>225</v>
      </c>
      <c r="U31" s="23" t="s">
        <v>225</v>
      </c>
      <c r="V31" s="23" t="s">
        <v>225</v>
      </c>
      <c r="W31" s="23" t="s">
        <v>225</v>
      </c>
      <c r="X31" s="22" t="s">
        <v>288</v>
      </c>
      <c r="Y31" s="20" t="s">
        <v>225</v>
      </c>
      <c r="Z31" s="20" t="s">
        <v>225</v>
      </c>
      <c r="AA31" s="20" t="s">
        <v>225</v>
      </c>
      <c r="AB31" s="20" t="s">
        <v>225</v>
      </c>
      <c r="AC31" s="20" t="s">
        <v>225</v>
      </c>
      <c r="AD31" s="20" t="s">
        <v>225</v>
      </c>
      <c r="AE31" s="20" t="s">
        <v>225</v>
      </c>
      <c r="AF31" s="20" t="s">
        <v>225</v>
      </c>
      <c r="AG31" s="20" t="s">
        <v>225</v>
      </c>
      <c r="AH31" s="20" t="s">
        <v>225</v>
      </c>
      <c r="AI31" s="20" t="s">
        <v>225</v>
      </c>
      <c r="AJ31" s="22" t="s">
        <v>233</v>
      </c>
      <c r="AK31" s="20" t="s">
        <v>225</v>
      </c>
      <c r="AL31" s="20" t="s">
        <v>225</v>
      </c>
      <c r="AM31" s="20" t="s">
        <v>225</v>
      </c>
      <c r="AN31" s="20" t="s">
        <v>225</v>
      </c>
      <c r="AO31" s="23" t="s">
        <v>225</v>
      </c>
      <c r="AP31" s="22" t="s">
        <v>270</v>
      </c>
      <c r="AQ31" s="20" t="s">
        <v>225</v>
      </c>
      <c r="AR31" s="20" t="s">
        <v>225</v>
      </c>
      <c r="AS31" s="20" t="s">
        <v>225</v>
      </c>
      <c r="AT31" s="20" t="s">
        <v>225</v>
      </c>
      <c r="AU31" s="20" t="s">
        <v>225</v>
      </c>
      <c r="AV31" s="20" t="s">
        <v>225</v>
      </c>
      <c r="AW31" s="22" t="s">
        <v>250</v>
      </c>
      <c r="AX31" s="23" t="s">
        <v>225</v>
      </c>
      <c r="AY31" s="20" t="s">
        <v>225</v>
      </c>
      <c r="AZ31" s="20" t="s">
        <v>225</v>
      </c>
      <c r="BA31" s="20" t="s">
        <v>225</v>
      </c>
      <c r="BB31" s="20" t="s">
        <v>225</v>
      </c>
      <c r="BC31" s="20" t="s">
        <v>226</v>
      </c>
      <c r="BD31" s="20" t="s">
        <v>225</v>
      </c>
      <c r="BE31" s="20" t="s">
        <v>225</v>
      </c>
      <c r="BF31" s="20" t="s">
        <v>225</v>
      </c>
      <c r="BG31" s="20" t="s">
        <v>225</v>
      </c>
      <c r="BH31" s="30" t="s">
        <v>276</v>
      </c>
      <c r="BI31" s="23" t="s">
        <v>225</v>
      </c>
      <c r="BJ31" s="20" t="s">
        <v>226</v>
      </c>
      <c r="BK31" s="20" t="s">
        <v>226</v>
      </c>
      <c r="BL31" s="20" t="s">
        <v>225</v>
      </c>
      <c r="BM31" s="23" t="s">
        <v>225</v>
      </c>
      <c r="BN31" s="23" t="s">
        <v>225</v>
      </c>
      <c r="BO31" s="23" t="s">
        <v>225</v>
      </c>
      <c r="BP31" s="23" t="s">
        <v>225</v>
      </c>
      <c r="BQ31" s="23" t="s">
        <v>225</v>
      </c>
      <c r="BR31" s="23" t="s">
        <v>225</v>
      </c>
      <c r="BS31" s="23" t="s">
        <v>225</v>
      </c>
      <c r="BT31" s="22" t="s">
        <v>258</v>
      </c>
      <c r="BU31" s="20" t="s">
        <v>225</v>
      </c>
      <c r="BV31" s="23" t="s">
        <v>225</v>
      </c>
      <c r="BW31" s="23" t="s">
        <v>225</v>
      </c>
      <c r="BX31" s="22" t="s">
        <v>265</v>
      </c>
      <c r="BZ31" s="33">
        <f>270/955</f>
        <v>0.28272251308900526</v>
      </c>
    </row>
    <row r="32" spans="1:78">
      <c r="A32" t="s">
        <v>185</v>
      </c>
      <c r="B32" s="23" t="s">
        <v>225</v>
      </c>
      <c r="C32" s="23" t="s">
        <v>225</v>
      </c>
      <c r="D32" s="23" t="s">
        <v>225</v>
      </c>
      <c r="E32" s="23" t="s">
        <v>225</v>
      </c>
      <c r="F32" s="23" t="s">
        <v>225</v>
      </c>
      <c r="G32" s="23" t="s">
        <v>225</v>
      </c>
      <c r="H32" s="20" t="s">
        <v>225</v>
      </c>
      <c r="I32" s="22" t="s">
        <v>294</v>
      </c>
      <c r="J32" s="23" t="s">
        <v>225</v>
      </c>
      <c r="K32" s="23" t="s">
        <v>225</v>
      </c>
      <c r="L32" s="23" t="s">
        <v>225</v>
      </c>
      <c r="M32" s="23" t="s">
        <v>225</v>
      </c>
      <c r="N32" s="23" t="s">
        <v>225</v>
      </c>
      <c r="O32" s="23" t="s">
        <v>225</v>
      </c>
      <c r="P32" s="23" t="s">
        <v>225</v>
      </c>
      <c r="Q32" s="23" t="s">
        <v>225</v>
      </c>
      <c r="R32" s="23" t="s">
        <v>225</v>
      </c>
      <c r="S32" s="23" t="s">
        <v>225</v>
      </c>
      <c r="T32" s="23" t="s">
        <v>225</v>
      </c>
      <c r="U32" s="23" t="s">
        <v>225</v>
      </c>
      <c r="V32" s="23" t="s">
        <v>225</v>
      </c>
      <c r="W32" s="23" t="s">
        <v>225</v>
      </c>
      <c r="X32" s="22" t="s">
        <v>288</v>
      </c>
      <c r="Y32" s="20" t="s">
        <v>225</v>
      </c>
      <c r="Z32" s="20" t="s">
        <v>225</v>
      </c>
      <c r="AA32" s="20" t="s">
        <v>225</v>
      </c>
      <c r="AB32" s="20" t="s">
        <v>225</v>
      </c>
      <c r="AC32" s="20" t="s">
        <v>225</v>
      </c>
      <c r="AD32" s="20" t="s">
        <v>225</v>
      </c>
      <c r="AE32" s="20" t="s">
        <v>225</v>
      </c>
      <c r="AF32" s="20" t="s">
        <v>225</v>
      </c>
      <c r="AG32" s="20" t="s">
        <v>225</v>
      </c>
      <c r="AH32" s="20" t="s">
        <v>225</v>
      </c>
      <c r="AI32" s="20" t="s">
        <v>225</v>
      </c>
      <c r="AJ32" s="22" t="s">
        <v>233</v>
      </c>
      <c r="AK32" s="20" t="s">
        <v>225</v>
      </c>
      <c r="AL32" s="20" t="s">
        <v>225</v>
      </c>
      <c r="AM32" s="20" t="s">
        <v>225</v>
      </c>
      <c r="AN32" s="20" t="s">
        <v>225</v>
      </c>
      <c r="AO32" s="23" t="s">
        <v>225</v>
      </c>
      <c r="AP32" s="22" t="s">
        <v>270</v>
      </c>
      <c r="AQ32" s="20" t="s">
        <v>225</v>
      </c>
      <c r="AR32" s="20" t="s">
        <v>225</v>
      </c>
      <c r="AS32" s="20" t="s">
        <v>225</v>
      </c>
      <c r="AT32" s="20" t="s">
        <v>225</v>
      </c>
      <c r="AU32" s="20" t="s">
        <v>225</v>
      </c>
      <c r="AV32" s="20" t="s">
        <v>225</v>
      </c>
      <c r="AW32" s="22" t="s">
        <v>250</v>
      </c>
      <c r="AX32" s="23" t="s">
        <v>225</v>
      </c>
      <c r="AY32" s="20" t="s">
        <v>225</v>
      </c>
      <c r="AZ32" s="20" t="s">
        <v>225</v>
      </c>
      <c r="BA32" s="20" t="s">
        <v>225</v>
      </c>
      <c r="BB32" s="20" t="s">
        <v>225</v>
      </c>
      <c r="BC32" s="23" t="s">
        <v>225</v>
      </c>
      <c r="BD32" s="20" t="s">
        <v>225</v>
      </c>
      <c r="BE32" s="20" t="s">
        <v>225</v>
      </c>
      <c r="BF32" s="20" t="s">
        <v>225</v>
      </c>
      <c r="BG32" s="20" t="s">
        <v>225</v>
      </c>
      <c r="BH32" s="30" t="s">
        <v>278</v>
      </c>
      <c r="BI32" s="23" t="s">
        <v>225</v>
      </c>
      <c r="BJ32" s="23" t="s">
        <v>225</v>
      </c>
      <c r="BK32" s="23" t="s">
        <v>225</v>
      </c>
      <c r="BL32" s="20" t="s">
        <v>225</v>
      </c>
      <c r="BM32" s="23" t="s">
        <v>225</v>
      </c>
      <c r="BN32" s="23" t="s">
        <v>225</v>
      </c>
      <c r="BO32" s="23" t="s">
        <v>225</v>
      </c>
      <c r="BP32" s="23" t="s">
        <v>225</v>
      </c>
      <c r="BQ32" s="23" t="s">
        <v>225</v>
      </c>
      <c r="BR32" s="23" t="s">
        <v>225</v>
      </c>
      <c r="BS32" s="23" t="s">
        <v>225</v>
      </c>
      <c r="BT32" s="22" t="s">
        <v>257</v>
      </c>
      <c r="BU32" s="20" t="s">
        <v>225</v>
      </c>
      <c r="BV32" s="23" t="s">
        <v>225</v>
      </c>
      <c r="BW32" s="23" t="s">
        <v>225</v>
      </c>
      <c r="BX32" s="22" t="s">
        <v>265</v>
      </c>
      <c r="BZ32" s="33">
        <f>325/955</f>
        <v>0.34031413612565448</v>
      </c>
    </row>
    <row r="33" spans="1:78">
      <c r="A33" t="s">
        <v>186</v>
      </c>
      <c r="B33" s="23" t="s">
        <v>225</v>
      </c>
      <c r="C33" s="23" t="s">
        <v>225</v>
      </c>
      <c r="D33" s="23" t="s">
        <v>225</v>
      </c>
      <c r="E33" s="23" t="s">
        <v>225</v>
      </c>
      <c r="F33" s="23" t="s">
        <v>225</v>
      </c>
      <c r="G33" s="23" t="s">
        <v>225</v>
      </c>
      <c r="H33" s="20" t="s">
        <v>225</v>
      </c>
      <c r="I33" s="22" t="s">
        <v>294</v>
      </c>
      <c r="J33" s="23" t="s">
        <v>225</v>
      </c>
      <c r="K33" s="23" t="s">
        <v>225</v>
      </c>
      <c r="L33" s="23" t="s">
        <v>225</v>
      </c>
      <c r="M33" s="23" t="s">
        <v>225</v>
      </c>
      <c r="N33" s="23" t="s">
        <v>225</v>
      </c>
      <c r="O33" s="23" t="s">
        <v>225</v>
      </c>
      <c r="P33" s="23" t="s">
        <v>225</v>
      </c>
      <c r="Q33" s="23" t="s">
        <v>225</v>
      </c>
      <c r="R33" s="23" t="s">
        <v>225</v>
      </c>
      <c r="S33" s="23" t="s">
        <v>225</v>
      </c>
      <c r="T33" s="23" t="s">
        <v>225</v>
      </c>
      <c r="U33" s="23" t="s">
        <v>225</v>
      </c>
      <c r="V33" s="23" t="s">
        <v>225</v>
      </c>
      <c r="W33" s="23" t="s">
        <v>225</v>
      </c>
      <c r="X33" s="22" t="s">
        <v>288</v>
      </c>
      <c r="Y33" s="21" t="s">
        <v>227</v>
      </c>
      <c r="Z33" s="20" t="s">
        <v>225</v>
      </c>
      <c r="AA33" s="21" t="s">
        <v>227</v>
      </c>
      <c r="AB33" s="20" t="s">
        <v>225</v>
      </c>
      <c r="AC33" s="23" t="s">
        <v>226</v>
      </c>
      <c r="AD33" s="21" t="s">
        <v>227</v>
      </c>
      <c r="AE33" s="20" t="s">
        <v>225</v>
      </c>
      <c r="AF33" s="23" t="s">
        <v>226</v>
      </c>
      <c r="AG33" s="20" t="s">
        <v>225</v>
      </c>
      <c r="AH33" s="20" t="s">
        <v>225</v>
      </c>
      <c r="AI33" s="20" t="s">
        <v>225</v>
      </c>
      <c r="AJ33" s="22" t="s">
        <v>241</v>
      </c>
      <c r="AK33" s="23" t="s">
        <v>226</v>
      </c>
      <c r="AL33" s="20" t="s">
        <v>225</v>
      </c>
      <c r="AM33" s="20" t="s">
        <v>225</v>
      </c>
      <c r="AN33" s="20" t="s">
        <v>225</v>
      </c>
      <c r="AO33" s="23" t="s">
        <v>225</v>
      </c>
      <c r="AP33" s="22" t="s">
        <v>273</v>
      </c>
      <c r="AQ33" s="20" t="s">
        <v>225</v>
      </c>
      <c r="AR33" s="20" t="s">
        <v>225</v>
      </c>
      <c r="AS33" s="20" t="s">
        <v>225</v>
      </c>
      <c r="AT33" s="20" t="s">
        <v>225</v>
      </c>
      <c r="AU33" s="20" t="s">
        <v>225</v>
      </c>
      <c r="AV33" s="23" t="s">
        <v>226</v>
      </c>
      <c r="AW33" s="22" t="s">
        <v>254</v>
      </c>
      <c r="AX33" s="23" t="s">
        <v>225</v>
      </c>
      <c r="AY33" s="23" t="s">
        <v>226</v>
      </c>
      <c r="AZ33" s="23" t="s">
        <v>226</v>
      </c>
      <c r="BA33" s="23" t="s">
        <v>226</v>
      </c>
      <c r="BB33" s="20" t="s">
        <v>225</v>
      </c>
      <c r="BC33" s="23" t="s">
        <v>225</v>
      </c>
      <c r="BD33" s="20" t="s">
        <v>225</v>
      </c>
      <c r="BE33" s="23" t="s">
        <v>226</v>
      </c>
      <c r="BF33" s="23" t="s">
        <v>226</v>
      </c>
      <c r="BG33" s="23" t="s">
        <v>226</v>
      </c>
      <c r="BH33" s="30" t="s">
        <v>281</v>
      </c>
      <c r="BI33" s="23" t="s">
        <v>225</v>
      </c>
      <c r="BJ33" s="23" t="s">
        <v>225</v>
      </c>
      <c r="BK33" s="23" t="s">
        <v>225</v>
      </c>
      <c r="BL33" s="20" t="s">
        <v>225</v>
      </c>
      <c r="BM33" s="23" t="s">
        <v>225</v>
      </c>
      <c r="BN33" s="23" t="s">
        <v>225</v>
      </c>
      <c r="BO33" s="23" t="s">
        <v>225</v>
      </c>
      <c r="BP33" s="23" t="s">
        <v>225</v>
      </c>
      <c r="BQ33" s="23" t="s">
        <v>225</v>
      </c>
      <c r="BR33" s="23" t="s">
        <v>225</v>
      </c>
      <c r="BS33" s="23" t="s">
        <v>225</v>
      </c>
      <c r="BT33" s="22" t="s">
        <v>257</v>
      </c>
      <c r="BU33" s="20" t="s">
        <v>225</v>
      </c>
      <c r="BV33" s="23" t="s">
        <v>225</v>
      </c>
      <c r="BW33" s="23" t="s">
        <v>225</v>
      </c>
      <c r="BX33" s="22" t="s">
        <v>265</v>
      </c>
      <c r="BZ33" s="33">
        <f>470/905</f>
        <v>0.51933701657458564</v>
      </c>
    </row>
    <row r="34" spans="1:78">
      <c r="A34" t="s">
        <v>187</v>
      </c>
      <c r="B34" s="23" t="s">
        <v>225</v>
      </c>
      <c r="C34" s="23" t="s">
        <v>225</v>
      </c>
      <c r="D34" s="23" t="s">
        <v>225</v>
      </c>
      <c r="E34" s="23" t="s">
        <v>225</v>
      </c>
      <c r="F34" s="23" t="s">
        <v>225</v>
      </c>
      <c r="G34" s="23" t="s">
        <v>225</v>
      </c>
      <c r="H34" s="20" t="s">
        <v>225</v>
      </c>
      <c r="I34" s="22" t="s">
        <v>294</v>
      </c>
      <c r="J34" s="23" t="s">
        <v>225</v>
      </c>
      <c r="K34" s="23" t="s">
        <v>225</v>
      </c>
      <c r="L34" s="23" t="s">
        <v>225</v>
      </c>
      <c r="M34" s="23" t="s">
        <v>225</v>
      </c>
      <c r="N34" s="23" t="s">
        <v>225</v>
      </c>
      <c r="O34" s="23" t="s">
        <v>225</v>
      </c>
      <c r="P34" s="23" t="s">
        <v>225</v>
      </c>
      <c r="Q34" s="23" t="s">
        <v>225</v>
      </c>
      <c r="R34" s="23" t="s">
        <v>225</v>
      </c>
      <c r="S34" s="23" t="s">
        <v>225</v>
      </c>
      <c r="T34" s="23" t="s">
        <v>225</v>
      </c>
      <c r="U34" s="23" t="s">
        <v>225</v>
      </c>
      <c r="V34" s="23" t="s">
        <v>225</v>
      </c>
      <c r="W34" s="23" t="s">
        <v>225</v>
      </c>
      <c r="X34" s="22" t="s">
        <v>288</v>
      </c>
      <c r="Y34" s="20" t="s">
        <v>225</v>
      </c>
      <c r="Z34" s="23" t="s">
        <v>226</v>
      </c>
      <c r="AA34" s="23" t="s">
        <v>226</v>
      </c>
      <c r="AB34" s="20" t="s">
        <v>225</v>
      </c>
      <c r="AC34" s="23" t="s">
        <v>226</v>
      </c>
      <c r="AD34" s="20" t="s">
        <v>225</v>
      </c>
      <c r="AE34" s="20" t="s">
        <v>225</v>
      </c>
      <c r="AF34" s="23" t="s">
        <v>226</v>
      </c>
      <c r="AG34" s="20" t="s">
        <v>225</v>
      </c>
      <c r="AH34" s="20" t="s">
        <v>225</v>
      </c>
      <c r="AI34" s="20" t="s">
        <v>225</v>
      </c>
      <c r="AJ34" s="22" t="s">
        <v>236</v>
      </c>
      <c r="AK34" s="23" t="s">
        <v>226</v>
      </c>
      <c r="AL34" s="20" t="s">
        <v>225</v>
      </c>
      <c r="AM34" s="20" t="s">
        <v>225</v>
      </c>
      <c r="AN34" s="20" t="s">
        <v>225</v>
      </c>
      <c r="AO34" s="23" t="s">
        <v>225</v>
      </c>
      <c r="AP34" s="22" t="s">
        <v>273</v>
      </c>
      <c r="AQ34" s="20" t="s">
        <v>225</v>
      </c>
      <c r="AR34" s="20" t="s">
        <v>225</v>
      </c>
      <c r="AS34" s="20" t="s">
        <v>225</v>
      </c>
      <c r="AT34" s="23" t="s">
        <v>226</v>
      </c>
      <c r="AU34" s="20" t="s">
        <v>225</v>
      </c>
      <c r="AV34" s="23" t="s">
        <v>226</v>
      </c>
      <c r="AW34" s="22" t="s">
        <v>252</v>
      </c>
      <c r="AX34" s="23" t="s">
        <v>225</v>
      </c>
      <c r="AY34" s="23" t="s">
        <v>226</v>
      </c>
      <c r="AZ34" s="23" t="s">
        <v>226</v>
      </c>
      <c r="BA34" s="23" t="s">
        <v>226</v>
      </c>
      <c r="BB34" s="23" t="s">
        <v>226</v>
      </c>
      <c r="BC34" s="23" t="s">
        <v>225</v>
      </c>
      <c r="BD34" s="20" t="s">
        <v>225</v>
      </c>
      <c r="BE34" s="20" t="s">
        <v>225</v>
      </c>
      <c r="BF34" s="23" t="s">
        <v>226</v>
      </c>
      <c r="BG34" s="20" t="s">
        <v>225</v>
      </c>
      <c r="BH34" s="30" t="s">
        <v>281</v>
      </c>
      <c r="BI34" s="23" t="s">
        <v>225</v>
      </c>
      <c r="BJ34" s="23" t="s">
        <v>225</v>
      </c>
      <c r="BK34" s="23" t="s">
        <v>225</v>
      </c>
      <c r="BL34" s="20" t="s">
        <v>225</v>
      </c>
      <c r="BM34" s="23" t="s">
        <v>225</v>
      </c>
      <c r="BN34" s="23" t="s">
        <v>225</v>
      </c>
      <c r="BO34" s="23" t="s">
        <v>225</v>
      </c>
      <c r="BP34" s="23" t="s">
        <v>225</v>
      </c>
      <c r="BQ34" s="23" t="s">
        <v>225</v>
      </c>
      <c r="BR34" s="23" t="s">
        <v>225</v>
      </c>
      <c r="BS34" s="23" t="s">
        <v>225</v>
      </c>
      <c r="BT34" s="22" t="s">
        <v>257</v>
      </c>
      <c r="BU34" s="20" t="s">
        <v>225</v>
      </c>
      <c r="BV34" s="23" t="s">
        <v>225</v>
      </c>
      <c r="BW34" s="23" t="s">
        <v>225</v>
      </c>
      <c r="BX34" s="22" t="s">
        <v>265</v>
      </c>
      <c r="BZ34" s="33">
        <f>505/955</f>
        <v>0.52879581151832455</v>
      </c>
    </row>
    <row r="35" spans="1:78">
      <c r="A35" t="s">
        <v>188</v>
      </c>
      <c r="B35" s="23" t="s">
        <v>225</v>
      </c>
      <c r="C35" s="23" t="s">
        <v>225</v>
      </c>
      <c r="D35" s="23" t="s">
        <v>225</v>
      </c>
      <c r="E35" s="23" t="s">
        <v>225</v>
      </c>
      <c r="F35" s="23" t="s">
        <v>225</v>
      </c>
      <c r="G35" s="20" t="s">
        <v>226</v>
      </c>
      <c r="H35" s="20" t="s">
        <v>225</v>
      </c>
      <c r="I35" s="22" t="s">
        <v>291</v>
      </c>
      <c r="J35" s="23" t="s">
        <v>225</v>
      </c>
      <c r="K35" s="23" t="s">
        <v>225</v>
      </c>
      <c r="L35" s="23" t="s">
        <v>225</v>
      </c>
      <c r="M35" s="23" t="s">
        <v>225</v>
      </c>
      <c r="N35" s="23" t="s">
        <v>225</v>
      </c>
      <c r="O35" s="23" t="s">
        <v>225</v>
      </c>
      <c r="P35" s="23" t="s">
        <v>225</v>
      </c>
      <c r="Q35" s="23" t="s">
        <v>225</v>
      </c>
      <c r="R35" s="23" t="s">
        <v>225</v>
      </c>
      <c r="S35" s="23" t="s">
        <v>225</v>
      </c>
      <c r="T35" s="23" t="s">
        <v>225</v>
      </c>
      <c r="U35" s="23" t="s">
        <v>225</v>
      </c>
      <c r="V35" s="23" t="s">
        <v>225</v>
      </c>
      <c r="W35" s="23" t="s">
        <v>225</v>
      </c>
      <c r="X35" s="22" t="s">
        <v>288</v>
      </c>
      <c r="Y35" s="23" t="s">
        <v>226</v>
      </c>
      <c r="Z35" s="23" t="s">
        <v>226</v>
      </c>
      <c r="AA35" s="23" t="s">
        <v>226</v>
      </c>
      <c r="AB35" s="20" t="s">
        <v>225</v>
      </c>
      <c r="AC35" s="23" t="s">
        <v>226</v>
      </c>
      <c r="AD35" s="20" t="s">
        <v>225</v>
      </c>
      <c r="AE35" s="23" t="s">
        <v>226</v>
      </c>
      <c r="AF35" s="23" t="s">
        <v>226</v>
      </c>
      <c r="AG35" s="20" t="s">
        <v>225</v>
      </c>
      <c r="AH35" s="20" t="s">
        <v>225</v>
      </c>
      <c r="AI35" s="23" t="s">
        <v>226</v>
      </c>
      <c r="AJ35" s="22" t="s">
        <v>242</v>
      </c>
      <c r="AK35" s="20" t="s">
        <v>225</v>
      </c>
      <c r="AL35" s="20" t="s">
        <v>225</v>
      </c>
      <c r="AM35" s="23" t="s">
        <v>226</v>
      </c>
      <c r="AN35" s="23" t="s">
        <v>226</v>
      </c>
      <c r="AO35" s="23" t="s">
        <v>225</v>
      </c>
      <c r="AP35" s="22" t="s">
        <v>271</v>
      </c>
      <c r="AQ35" s="20" t="s">
        <v>225</v>
      </c>
      <c r="AR35" s="20" t="s">
        <v>225</v>
      </c>
      <c r="AS35" s="20" t="s">
        <v>225</v>
      </c>
      <c r="AT35" s="20" t="s">
        <v>225</v>
      </c>
      <c r="AU35" s="20" t="s">
        <v>225</v>
      </c>
      <c r="AV35" s="20" t="s">
        <v>225</v>
      </c>
      <c r="AW35" s="22" t="s">
        <v>250</v>
      </c>
      <c r="AX35" s="23" t="s">
        <v>225</v>
      </c>
      <c r="AY35" s="23" t="s">
        <v>226</v>
      </c>
      <c r="AZ35" s="23" t="s">
        <v>226</v>
      </c>
      <c r="BA35" s="23" t="s">
        <v>226</v>
      </c>
      <c r="BB35" s="23" t="s">
        <v>226</v>
      </c>
      <c r="BC35" s="20" t="s">
        <v>226</v>
      </c>
      <c r="BD35" s="23" t="s">
        <v>226</v>
      </c>
      <c r="BE35" s="23" t="s">
        <v>226</v>
      </c>
      <c r="BF35" s="23" t="s">
        <v>226</v>
      </c>
      <c r="BG35" s="23" t="s">
        <v>226</v>
      </c>
      <c r="BH35" s="30" t="s">
        <v>283</v>
      </c>
      <c r="BI35" s="23" t="s">
        <v>225</v>
      </c>
      <c r="BJ35" s="23" t="s">
        <v>225</v>
      </c>
      <c r="BK35" s="23" t="s">
        <v>225</v>
      </c>
      <c r="BL35" s="20" t="s">
        <v>225</v>
      </c>
      <c r="BM35" s="23" t="s">
        <v>225</v>
      </c>
      <c r="BN35" s="23" t="s">
        <v>225</v>
      </c>
      <c r="BO35" s="23" t="s">
        <v>225</v>
      </c>
      <c r="BP35" s="23" t="s">
        <v>225</v>
      </c>
      <c r="BQ35" s="23" t="s">
        <v>225</v>
      </c>
      <c r="BR35" s="23" t="s">
        <v>225</v>
      </c>
      <c r="BS35" s="23" t="s">
        <v>225</v>
      </c>
      <c r="BT35" s="22" t="s">
        <v>257</v>
      </c>
      <c r="BU35" s="20" t="s">
        <v>225</v>
      </c>
      <c r="BV35" s="23" t="s">
        <v>225</v>
      </c>
      <c r="BW35" s="23" t="s">
        <v>225</v>
      </c>
      <c r="BX35" s="22" t="s">
        <v>265</v>
      </c>
      <c r="BZ35" s="33">
        <f>705/955</f>
        <v>0.73821989528795806</v>
      </c>
    </row>
    <row r="36" spans="1:78">
      <c r="A36" t="s">
        <v>189</v>
      </c>
      <c r="B36" s="23" t="s">
        <v>225</v>
      </c>
      <c r="C36" s="23" t="s">
        <v>225</v>
      </c>
      <c r="D36" s="23" t="s">
        <v>225</v>
      </c>
      <c r="E36" s="23" t="s">
        <v>225</v>
      </c>
      <c r="F36" s="23" t="s">
        <v>225</v>
      </c>
      <c r="G36" s="23" t="s">
        <v>225</v>
      </c>
      <c r="H36" s="20" t="s">
        <v>225</v>
      </c>
      <c r="I36" s="22" t="s">
        <v>294</v>
      </c>
      <c r="J36" s="23" t="s">
        <v>225</v>
      </c>
      <c r="K36" s="23" t="s">
        <v>225</v>
      </c>
      <c r="L36" s="23" t="s">
        <v>225</v>
      </c>
      <c r="M36" s="23" t="s">
        <v>225</v>
      </c>
      <c r="N36" s="23" t="s">
        <v>225</v>
      </c>
      <c r="O36" s="23" t="s">
        <v>225</v>
      </c>
      <c r="P36" s="23" t="s">
        <v>225</v>
      </c>
      <c r="Q36" s="23" t="s">
        <v>225</v>
      </c>
      <c r="R36" s="23" t="s">
        <v>225</v>
      </c>
      <c r="S36" s="23" t="s">
        <v>225</v>
      </c>
      <c r="T36" s="23" t="s">
        <v>225</v>
      </c>
      <c r="U36" s="23" t="s">
        <v>225</v>
      </c>
      <c r="V36" s="23" t="s">
        <v>225</v>
      </c>
      <c r="W36" s="23" t="s">
        <v>225</v>
      </c>
      <c r="X36" s="22" t="s">
        <v>288</v>
      </c>
      <c r="Y36" s="20" t="s">
        <v>225</v>
      </c>
      <c r="Z36" s="20" t="s">
        <v>225</v>
      </c>
      <c r="AA36" s="20" t="s">
        <v>225</v>
      </c>
      <c r="AB36" s="20" t="s">
        <v>225</v>
      </c>
      <c r="AC36" s="20" t="s">
        <v>225</v>
      </c>
      <c r="AD36" s="20" t="s">
        <v>225</v>
      </c>
      <c r="AE36" s="20" t="s">
        <v>225</v>
      </c>
      <c r="AF36" s="20" t="s">
        <v>225</v>
      </c>
      <c r="AG36" s="20" t="s">
        <v>225</v>
      </c>
      <c r="AH36" s="20" t="s">
        <v>225</v>
      </c>
      <c r="AI36" s="20" t="s">
        <v>225</v>
      </c>
      <c r="AJ36" s="22" t="s">
        <v>233</v>
      </c>
      <c r="AK36" s="20" t="s">
        <v>225</v>
      </c>
      <c r="AL36" s="20" t="s">
        <v>225</v>
      </c>
      <c r="AM36" s="20" t="s">
        <v>225</v>
      </c>
      <c r="AN36" s="20" t="s">
        <v>225</v>
      </c>
      <c r="AO36" s="23" t="s">
        <v>225</v>
      </c>
      <c r="AP36" s="22" t="s">
        <v>270</v>
      </c>
      <c r="AQ36" s="20" t="s">
        <v>225</v>
      </c>
      <c r="AR36" s="20" t="s">
        <v>225</v>
      </c>
      <c r="AS36" s="20" t="s">
        <v>225</v>
      </c>
      <c r="AT36" s="20" t="s">
        <v>225</v>
      </c>
      <c r="AU36" s="20" t="s">
        <v>225</v>
      </c>
      <c r="AV36" s="20" t="s">
        <v>225</v>
      </c>
      <c r="AW36" s="22" t="s">
        <v>250</v>
      </c>
      <c r="AX36" s="23" t="s">
        <v>225</v>
      </c>
      <c r="AY36" s="20" t="s">
        <v>225</v>
      </c>
      <c r="AZ36" s="20" t="s">
        <v>225</v>
      </c>
      <c r="BA36" s="20" t="s">
        <v>225</v>
      </c>
      <c r="BB36" s="20" t="s">
        <v>225</v>
      </c>
      <c r="BC36" s="20" t="s">
        <v>226</v>
      </c>
      <c r="BD36" s="20" t="s">
        <v>225</v>
      </c>
      <c r="BE36" s="20" t="s">
        <v>225</v>
      </c>
      <c r="BF36" s="20" t="s">
        <v>225</v>
      </c>
      <c r="BG36" s="20" t="s">
        <v>225</v>
      </c>
      <c r="BH36" s="30" t="s">
        <v>276</v>
      </c>
      <c r="BI36" s="23" t="s">
        <v>225</v>
      </c>
      <c r="BJ36" s="23" t="s">
        <v>225</v>
      </c>
      <c r="BK36" s="23" t="s">
        <v>225</v>
      </c>
      <c r="BL36" s="20" t="s">
        <v>225</v>
      </c>
      <c r="BM36" s="23" t="s">
        <v>225</v>
      </c>
      <c r="BN36" s="23" t="s">
        <v>225</v>
      </c>
      <c r="BO36" s="23" t="s">
        <v>225</v>
      </c>
      <c r="BP36" s="23" t="s">
        <v>225</v>
      </c>
      <c r="BQ36" s="23" t="s">
        <v>225</v>
      </c>
      <c r="BR36" s="23" t="s">
        <v>225</v>
      </c>
      <c r="BS36" s="23" t="s">
        <v>225</v>
      </c>
      <c r="BT36" s="22" t="s">
        <v>257</v>
      </c>
      <c r="BU36" s="20" t="s">
        <v>225</v>
      </c>
      <c r="BV36" s="23" t="s">
        <v>225</v>
      </c>
      <c r="BW36" s="23" t="s">
        <v>225</v>
      </c>
      <c r="BX36" s="22" t="s">
        <v>265</v>
      </c>
      <c r="BZ36" s="33">
        <f>315/955</f>
        <v>0.32984293193717279</v>
      </c>
    </row>
    <row r="37" spans="1:78">
      <c r="A37" t="s">
        <v>190</v>
      </c>
      <c r="B37" s="23" t="s">
        <v>225</v>
      </c>
      <c r="C37" s="23" t="s">
        <v>225</v>
      </c>
      <c r="D37" s="23" t="s">
        <v>225</v>
      </c>
      <c r="E37" s="23" t="s">
        <v>225</v>
      </c>
      <c r="F37" s="23" t="s">
        <v>225</v>
      </c>
      <c r="G37" s="23" t="s">
        <v>225</v>
      </c>
      <c r="H37" s="20" t="s">
        <v>225</v>
      </c>
      <c r="I37" s="22" t="s">
        <v>294</v>
      </c>
      <c r="J37" s="23" t="s">
        <v>225</v>
      </c>
      <c r="K37" s="23" t="s">
        <v>225</v>
      </c>
      <c r="L37" s="23" t="s">
        <v>225</v>
      </c>
      <c r="M37" s="23" t="s">
        <v>225</v>
      </c>
      <c r="N37" s="23" t="s">
        <v>225</v>
      </c>
      <c r="O37" s="23" t="s">
        <v>225</v>
      </c>
      <c r="P37" s="23" t="s">
        <v>225</v>
      </c>
      <c r="Q37" s="23" t="s">
        <v>225</v>
      </c>
      <c r="R37" s="23" t="s">
        <v>225</v>
      </c>
      <c r="S37" s="23" t="s">
        <v>225</v>
      </c>
      <c r="T37" s="23" t="s">
        <v>225</v>
      </c>
      <c r="U37" s="23" t="s">
        <v>225</v>
      </c>
      <c r="V37" s="23" t="s">
        <v>225</v>
      </c>
      <c r="W37" s="23" t="s">
        <v>225</v>
      </c>
      <c r="X37" s="22" t="s">
        <v>288</v>
      </c>
      <c r="Y37" s="23" t="s">
        <v>226</v>
      </c>
      <c r="Z37" s="23" t="s">
        <v>226</v>
      </c>
      <c r="AA37" s="23" t="s">
        <v>226</v>
      </c>
      <c r="AB37" s="20" t="s">
        <v>225</v>
      </c>
      <c r="AC37" s="23" t="s">
        <v>226</v>
      </c>
      <c r="AD37" s="23" t="s">
        <v>226</v>
      </c>
      <c r="AE37" s="23" t="s">
        <v>226</v>
      </c>
      <c r="AF37" s="23" t="s">
        <v>226</v>
      </c>
      <c r="AG37" s="20" t="s">
        <v>225</v>
      </c>
      <c r="AH37" s="20" t="s">
        <v>225</v>
      </c>
      <c r="AI37" s="23" t="s">
        <v>226</v>
      </c>
      <c r="AJ37" s="22" t="s">
        <v>240</v>
      </c>
      <c r="AK37" s="23" t="s">
        <v>226</v>
      </c>
      <c r="AL37" s="20" t="s">
        <v>225</v>
      </c>
      <c r="AM37" s="23" t="s">
        <v>226</v>
      </c>
      <c r="AN37" s="20" t="s">
        <v>225</v>
      </c>
      <c r="AO37" s="23" t="s">
        <v>225</v>
      </c>
      <c r="AP37" s="22" t="s">
        <v>271</v>
      </c>
      <c r="AQ37" s="20" t="s">
        <v>225</v>
      </c>
      <c r="AR37" s="20" t="s">
        <v>225</v>
      </c>
      <c r="AS37" s="20" t="s">
        <v>225</v>
      </c>
      <c r="AT37" s="23" t="s">
        <v>226</v>
      </c>
      <c r="AU37" s="20" t="s">
        <v>225</v>
      </c>
      <c r="AV37" s="23" t="s">
        <v>226</v>
      </c>
      <c r="AW37" s="22" t="s">
        <v>252</v>
      </c>
      <c r="AX37" s="23" t="s">
        <v>225</v>
      </c>
      <c r="AY37" s="23" t="s">
        <v>226</v>
      </c>
      <c r="AZ37" s="23" t="s">
        <v>226</v>
      </c>
      <c r="BA37" s="23" t="s">
        <v>226</v>
      </c>
      <c r="BB37" s="23" t="s">
        <v>226</v>
      </c>
      <c r="BC37" s="23" t="s">
        <v>225</v>
      </c>
      <c r="BD37" s="23" t="s">
        <v>226</v>
      </c>
      <c r="BE37" s="23" t="s">
        <v>226</v>
      </c>
      <c r="BF37" s="23" t="s">
        <v>226</v>
      </c>
      <c r="BG37" s="20" t="s">
        <v>225</v>
      </c>
      <c r="BH37" s="30" t="s">
        <v>279</v>
      </c>
      <c r="BI37" s="20" t="s">
        <v>226</v>
      </c>
      <c r="BJ37" s="23" t="s">
        <v>225</v>
      </c>
      <c r="BK37" s="23" t="s">
        <v>225</v>
      </c>
      <c r="BL37" s="23" t="s">
        <v>226</v>
      </c>
      <c r="BM37" s="23" t="s">
        <v>225</v>
      </c>
      <c r="BN37" s="20" t="s">
        <v>226</v>
      </c>
      <c r="BO37" s="23" t="s">
        <v>225</v>
      </c>
      <c r="BP37" s="23" t="s">
        <v>225</v>
      </c>
      <c r="BQ37" s="23" t="s">
        <v>225</v>
      </c>
      <c r="BR37" s="23" t="s">
        <v>225</v>
      </c>
      <c r="BS37" s="23" t="s">
        <v>225</v>
      </c>
      <c r="BT37" s="22" t="s">
        <v>263</v>
      </c>
      <c r="BU37" s="23" t="s">
        <v>226</v>
      </c>
      <c r="BV37" s="23" t="s">
        <v>225</v>
      </c>
      <c r="BW37" s="23" t="s">
        <v>225</v>
      </c>
      <c r="BX37" s="22" t="s">
        <v>267</v>
      </c>
      <c r="BZ37" s="34">
        <f>775/955</f>
        <v>0.81151832460732987</v>
      </c>
    </row>
    <row r="38" spans="1:78">
      <c r="A38" t="s">
        <v>191</v>
      </c>
      <c r="B38" s="23" t="s">
        <v>225</v>
      </c>
      <c r="C38" s="23" t="s">
        <v>225</v>
      </c>
      <c r="D38" s="23" t="s">
        <v>225</v>
      </c>
      <c r="E38" s="23" t="s">
        <v>225</v>
      </c>
      <c r="F38" s="23" t="s">
        <v>225</v>
      </c>
      <c r="G38" s="23" t="s">
        <v>225</v>
      </c>
      <c r="H38" s="20" t="s">
        <v>225</v>
      </c>
      <c r="I38" s="22" t="s">
        <v>294</v>
      </c>
      <c r="J38" s="23" t="s">
        <v>225</v>
      </c>
      <c r="K38" s="23" t="s">
        <v>225</v>
      </c>
      <c r="L38" s="23" t="s">
        <v>225</v>
      </c>
      <c r="M38" s="23" t="s">
        <v>225</v>
      </c>
      <c r="N38" s="23" t="s">
        <v>225</v>
      </c>
      <c r="O38" s="23" t="s">
        <v>225</v>
      </c>
      <c r="P38" s="23" t="s">
        <v>225</v>
      </c>
      <c r="Q38" s="23" t="s">
        <v>225</v>
      </c>
      <c r="R38" s="23" t="s">
        <v>225</v>
      </c>
      <c r="S38" s="23" t="s">
        <v>225</v>
      </c>
      <c r="T38" s="23" t="s">
        <v>225</v>
      </c>
      <c r="U38" s="23" t="s">
        <v>225</v>
      </c>
      <c r="V38" s="23" t="s">
        <v>225</v>
      </c>
      <c r="W38" s="23" t="s">
        <v>225</v>
      </c>
      <c r="X38" s="22" t="s">
        <v>288</v>
      </c>
      <c r="Y38" s="20" t="s">
        <v>225</v>
      </c>
      <c r="Z38" s="20" t="s">
        <v>225</v>
      </c>
      <c r="AA38" s="20" t="s">
        <v>225</v>
      </c>
      <c r="AB38" s="20" t="s">
        <v>225</v>
      </c>
      <c r="AC38" s="20" t="s">
        <v>225</v>
      </c>
      <c r="AD38" s="20" t="s">
        <v>225</v>
      </c>
      <c r="AE38" s="20" t="s">
        <v>225</v>
      </c>
      <c r="AF38" s="20" t="s">
        <v>225</v>
      </c>
      <c r="AG38" s="20" t="s">
        <v>225</v>
      </c>
      <c r="AH38" s="20" t="s">
        <v>225</v>
      </c>
      <c r="AI38" s="20" t="s">
        <v>225</v>
      </c>
      <c r="AJ38" s="22" t="s">
        <v>233</v>
      </c>
      <c r="AK38" s="20" t="s">
        <v>225</v>
      </c>
      <c r="AL38" s="20" t="s">
        <v>225</v>
      </c>
      <c r="AM38" s="20" t="s">
        <v>225</v>
      </c>
      <c r="AN38" s="20" t="s">
        <v>225</v>
      </c>
      <c r="AO38" s="23" t="s">
        <v>225</v>
      </c>
      <c r="AP38" s="22" t="s">
        <v>270</v>
      </c>
      <c r="AQ38" s="20" t="s">
        <v>225</v>
      </c>
      <c r="AR38" s="20" t="s">
        <v>225</v>
      </c>
      <c r="AS38" s="20" t="s">
        <v>225</v>
      </c>
      <c r="AT38" s="20" t="s">
        <v>225</v>
      </c>
      <c r="AU38" s="20" t="s">
        <v>225</v>
      </c>
      <c r="AV38" s="20" t="s">
        <v>225</v>
      </c>
      <c r="AW38" s="22" t="s">
        <v>250</v>
      </c>
      <c r="AX38" s="23" t="s">
        <v>225</v>
      </c>
      <c r="AY38" s="20" t="s">
        <v>225</v>
      </c>
      <c r="AZ38" s="20" t="s">
        <v>225</v>
      </c>
      <c r="BA38" s="20" t="s">
        <v>225</v>
      </c>
      <c r="BB38" s="20" t="s">
        <v>225</v>
      </c>
      <c r="BC38" s="20" t="s">
        <v>226</v>
      </c>
      <c r="BD38" s="20" t="s">
        <v>225</v>
      </c>
      <c r="BE38" s="20" t="s">
        <v>225</v>
      </c>
      <c r="BF38" s="20" t="s">
        <v>225</v>
      </c>
      <c r="BG38" s="20" t="s">
        <v>225</v>
      </c>
      <c r="BH38" s="30" t="s">
        <v>276</v>
      </c>
      <c r="BI38" s="23" t="s">
        <v>225</v>
      </c>
      <c r="BJ38" s="20" t="s">
        <v>226</v>
      </c>
      <c r="BK38" s="20" t="s">
        <v>226</v>
      </c>
      <c r="BL38" s="20" t="s">
        <v>225</v>
      </c>
      <c r="BM38" s="23" t="s">
        <v>225</v>
      </c>
      <c r="BN38" s="23" t="s">
        <v>225</v>
      </c>
      <c r="BO38" s="23" t="s">
        <v>225</v>
      </c>
      <c r="BP38" s="20" t="s">
        <v>226</v>
      </c>
      <c r="BQ38" s="23" t="s">
        <v>225</v>
      </c>
      <c r="BR38" s="23" t="s">
        <v>225</v>
      </c>
      <c r="BS38" s="23" t="s">
        <v>225</v>
      </c>
      <c r="BT38" s="22" t="s">
        <v>264</v>
      </c>
      <c r="BU38" s="20" t="s">
        <v>225</v>
      </c>
      <c r="BV38" s="23" t="s">
        <v>225</v>
      </c>
      <c r="BW38" s="23" t="s">
        <v>225</v>
      </c>
      <c r="BX38" s="22" t="s">
        <v>265</v>
      </c>
      <c r="BZ38" s="33">
        <f>265/955</f>
        <v>0.27748691099476441</v>
      </c>
    </row>
    <row r="39" spans="1:78">
      <c r="A39" t="s">
        <v>192</v>
      </c>
      <c r="B39" s="23" t="s">
        <v>225</v>
      </c>
      <c r="C39" s="23" t="s">
        <v>225</v>
      </c>
      <c r="D39" s="23" t="s">
        <v>225</v>
      </c>
      <c r="E39" s="23" t="s">
        <v>225</v>
      </c>
      <c r="F39" s="23" t="s">
        <v>225</v>
      </c>
      <c r="G39" s="23" t="s">
        <v>225</v>
      </c>
      <c r="H39" s="20" t="s">
        <v>225</v>
      </c>
      <c r="I39" s="22" t="s">
        <v>294</v>
      </c>
      <c r="J39" s="23" t="s">
        <v>225</v>
      </c>
      <c r="K39" s="23" t="s">
        <v>225</v>
      </c>
      <c r="L39" s="23" t="s">
        <v>225</v>
      </c>
      <c r="M39" s="23" t="s">
        <v>225</v>
      </c>
      <c r="N39" s="23" t="s">
        <v>225</v>
      </c>
      <c r="O39" s="23" t="s">
        <v>225</v>
      </c>
      <c r="P39" s="23" t="s">
        <v>225</v>
      </c>
      <c r="Q39" s="23" t="s">
        <v>225</v>
      </c>
      <c r="R39" s="23" t="s">
        <v>225</v>
      </c>
      <c r="S39" s="23" t="s">
        <v>225</v>
      </c>
      <c r="T39" s="23" t="s">
        <v>225</v>
      </c>
      <c r="U39" s="23" t="s">
        <v>225</v>
      </c>
      <c r="V39" s="23" t="s">
        <v>225</v>
      </c>
      <c r="W39" s="23" t="s">
        <v>225</v>
      </c>
      <c r="X39" s="22" t="s">
        <v>288</v>
      </c>
      <c r="Y39" s="20" t="s">
        <v>225</v>
      </c>
      <c r="Z39" s="21" t="s">
        <v>227</v>
      </c>
      <c r="AA39" s="20" t="s">
        <v>225</v>
      </c>
      <c r="AB39" s="20" t="s">
        <v>225</v>
      </c>
      <c r="AC39" s="20" t="s">
        <v>225</v>
      </c>
      <c r="AD39" s="20" t="s">
        <v>225</v>
      </c>
      <c r="AE39" s="20" t="s">
        <v>225</v>
      </c>
      <c r="AF39" s="20" t="s">
        <v>225</v>
      </c>
      <c r="AG39" s="20" t="s">
        <v>225</v>
      </c>
      <c r="AH39" s="20" t="s">
        <v>225</v>
      </c>
      <c r="AI39" s="20" t="s">
        <v>225</v>
      </c>
      <c r="AJ39" s="22" t="s">
        <v>243</v>
      </c>
      <c r="AK39" s="20" t="s">
        <v>225</v>
      </c>
      <c r="AL39" s="20" t="s">
        <v>225</v>
      </c>
      <c r="AM39" s="20" t="s">
        <v>225</v>
      </c>
      <c r="AN39" s="20" t="s">
        <v>225</v>
      </c>
      <c r="AO39" s="23" t="s">
        <v>225</v>
      </c>
      <c r="AP39" s="22" t="s">
        <v>270</v>
      </c>
      <c r="AQ39" s="20" t="s">
        <v>225</v>
      </c>
      <c r="AR39" s="20" t="s">
        <v>225</v>
      </c>
      <c r="AS39" s="20" t="s">
        <v>225</v>
      </c>
      <c r="AT39" s="20" t="s">
        <v>225</v>
      </c>
      <c r="AU39" s="20" t="s">
        <v>225</v>
      </c>
      <c r="AV39" s="20" t="s">
        <v>225</v>
      </c>
      <c r="AW39" s="22" t="s">
        <v>250</v>
      </c>
      <c r="AX39" s="23" t="s">
        <v>225</v>
      </c>
      <c r="AY39" s="20" t="s">
        <v>225</v>
      </c>
      <c r="AZ39" s="20" t="s">
        <v>225</v>
      </c>
      <c r="BA39" s="20" t="s">
        <v>225</v>
      </c>
      <c r="BB39" s="20" t="s">
        <v>225</v>
      </c>
      <c r="BC39" s="20" t="s">
        <v>226</v>
      </c>
      <c r="BD39" s="20" t="s">
        <v>225</v>
      </c>
      <c r="BE39" s="20" t="s">
        <v>225</v>
      </c>
      <c r="BF39" s="20" t="s">
        <v>225</v>
      </c>
      <c r="BG39" s="23" t="s">
        <v>226</v>
      </c>
      <c r="BH39" s="30" t="s">
        <v>275</v>
      </c>
      <c r="BI39" s="23" t="s">
        <v>225</v>
      </c>
      <c r="BJ39" s="20" t="s">
        <v>226</v>
      </c>
      <c r="BK39" s="20" t="s">
        <v>226</v>
      </c>
      <c r="BL39" s="20" t="s">
        <v>225</v>
      </c>
      <c r="BM39" s="23" t="s">
        <v>225</v>
      </c>
      <c r="BN39" s="21" t="s">
        <v>227</v>
      </c>
      <c r="BO39" s="23" t="s">
        <v>225</v>
      </c>
      <c r="BP39" s="23" t="s">
        <v>225</v>
      </c>
      <c r="BQ39" s="23" t="s">
        <v>225</v>
      </c>
      <c r="BR39" s="23" t="s">
        <v>225</v>
      </c>
      <c r="BS39" s="23" t="s">
        <v>225</v>
      </c>
      <c r="BT39" s="22" t="s">
        <v>259</v>
      </c>
      <c r="BU39" s="20" t="s">
        <v>225</v>
      </c>
      <c r="BV39" s="23" t="s">
        <v>225</v>
      </c>
      <c r="BW39" s="23" t="s">
        <v>225</v>
      </c>
      <c r="BX39" s="22" t="s">
        <v>265</v>
      </c>
      <c r="BZ39" s="33">
        <f>265/930</f>
        <v>0.28494623655913981</v>
      </c>
    </row>
    <row r="40" spans="1:78">
      <c r="A40" t="s">
        <v>193</v>
      </c>
      <c r="B40" s="23" t="s">
        <v>225</v>
      </c>
      <c r="C40" s="23" t="s">
        <v>225</v>
      </c>
      <c r="D40" s="23" t="s">
        <v>225</v>
      </c>
      <c r="E40" s="23" t="s">
        <v>225</v>
      </c>
      <c r="F40" s="23" t="s">
        <v>225</v>
      </c>
      <c r="G40" s="23" t="s">
        <v>225</v>
      </c>
      <c r="H40" s="20" t="s">
        <v>225</v>
      </c>
      <c r="I40" s="22" t="s">
        <v>294</v>
      </c>
      <c r="J40" s="23" t="s">
        <v>225</v>
      </c>
      <c r="K40" s="23" t="s">
        <v>225</v>
      </c>
      <c r="L40" s="23" t="s">
        <v>225</v>
      </c>
      <c r="M40" s="23" t="s">
        <v>225</v>
      </c>
      <c r="N40" s="23" t="s">
        <v>225</v>
      </c>
      <c r="O40" s="23" t="s">
        <v>225</v>
      </c>
      <c r="P40" s="23" t="s">
        <v>225</v>
      </c>
      <c r="Q40" s="23" t="s">
        <v>225</v>
      </c>
      <c r="R40" s="23" t="s">
        <v>225</v>
      </c>
      <c r="S40" s="23" t="s">
        <v>225</v>
      </c>
      <c r="T40" s="23" t="s">
        <v>225</v>
      </c>
      <c r="U40" s="23" t="s">
        <v>225</v>
      </c>
      <c r="V40" s="23" t="s">
        <v>225</v>
      </c>
      <c r="W40" s="23" t="s">
        <v>225</v>
      </c>
      <c r="X40" s="22" t="s">
        <v>288</v>
      </c>
      <c r="Y40" s="20" t="s">
        <v>225</v>
      </c>
      <c r="Z40" s="20" t="s">
        <v>225</v>
      </c>
      <c r="AA40" s="20" t="s">
        <v>225</v>
      </c>
      <c r="AB40" s="20" t="s">
        <v>225</v>
      </c>
      <c r="AC40" s="20" t="s">
        <v>225</v>
      </c>
      <c r="AD40" s="20" t="s">
        <v>225</v>
      </c>
      <c r="AE40" s="20" t="s">
        <v>225</v>
      </c>
      <c r="AF40" s="20" t="s">
        <v>225</v>
      </c>
      <c r="AG40" s="20" t="s">
        <v>225</v>
      </c>
      <c r="AH40" s="20" t="s">
        <v>225</v>
      </c>
      <c r="AI40" s="20" t="s">
        <v>225</v>
      </c>
      <c r="AJ40" s="22" t="s">
        <v>233</v>
      </c>
      <c r="AK40" s="20" t="s">
        <v>225</v>
      </c>
      <c r="AL40" s="20" t="s">
        <v>225</v>
      </c>
      <c r="AM40" s="20" t="s">
        <v>225</v>
      </c>
      <c r="AN40" s="20" t="s">
        <v>225</v>
      </c>
      <c r="AO40" s="23" t="s">
        <v>225</v>
      </c>
      <c r="AP40" s="22" t="s">
        <v>270</v>
      </c>
      <c r="AQ40" s="20" t="s">
        <v>225</v>
      </c>
      <c r="AR40" s="20" t="s">
        <v>225</v>
      </c>
      <c r="AS40" s="20" t="s">
        <v>225</v>
      </c>
      <c r="AT40" s="20" t="s">
        <v>225</v>
      </c>
      <c r="AU40" s="20" t="s">
        <v>225</v>
      </c>
      <c r="AV40" s="20" t="s">
        <v>225</v>
      </c>
      <c r="AW40" s="22" t="s">
        <v>250</v>
      </c>
      <c r="AX40" s="23" t="s">
        <v>225</v>
      </c>
      <c r="AY40" s="20" t="s">
        <v>225</v>
      </c>
      <c r="AZ40" s="20" t="s">
        <v>225</v>
      </c>
      <c r="BA40" s="20" t="s">
        <v>225</v>
      </c>
      <c r="BB40" s="20" t="s">
        <v>225</v>
      </c>
      <c r="BC40" s="20" t="s">
        <v>226</v>
      </c>
      <c r="BD40" s="20" t="s">
        <v>225</v>
      </c>
      <c r="BE40" s="20" t="s">
        <v>225</v>
      </c>
      <c r="BF40" s="20" t="s">
        <v>225</v>
      </c>
      <c r="BG40" s="20" t="s">
        <v>225</v>
      </c>
      <c r="BH40" s="30" t="s">
        <v>276</v>
      </c>
      <c r="BI40" s="23" t="s">
        <v>225</v>
      </c>
      <c r="BJ40" s="23" t="s">
        <v>225</v>
      </c>
      <c r="BK40" s="23" t="s">
        <v>225</v>
      </c>
      <c r="BL40" s="20" t="s">
        <v>225</v>
      </c>
      <c r="BM40" s="23" t="s">
        <v>225</v>
      </c>
      <c r="BN40" s="23" t="s">
        <v>225</v>
      </c>
      <c r="BO40" s="23" t="s">
        <v>225</v>
      </c>
      <c r="BP40" s="23" t="s">
        <v>225</v>
      </c>
      <c r="BQ40" s="23" t="s">
        <v>225</v>
      </c>
      <c r="BR40" s="23" t="s">
        <v>225</v>
      </c>
      <c r="BS40" s="23" t="s">
        <v>225</v>
      </c>
      <c r="BT40" s="22" t="s">
        <v>257</v>
      </c>
      <c r="BU40" s="20" t="s">
        <v>225</v>
      </c>
      <c r="BV40" s="23" t="s">
        <v>225</v>
      </c>
      <c r="BW40" s="23" t="s">
        <v>225</v>
      </c>
      <c r="BX40" s="22" t="s">
        <v>265</v>
      </c>
      <c r="BZ40" s="33">
        <f>315/955</f>
        <v>0.32984293193717279</v>
      </c>
    </row>
    <row r="41" spans="1:78">
      <c r="A41" t="s">
        <v>194</v>
      </c>
      <c r="B41" s="23" t="s">
        <v>225</v>
      </c>
      <c r="C41" s="23" t="s">
        <v>225</v>
      </c>
      <c r="D41" s="23" t="s">
        <v>225</v>
      </c>
      <c r="E41" s="23" t="s">
        <v>225</v>
      </c>
      <c r="F41" s="23" t="s">
        <v>225</v>
      </c>
      <c r="G41" s="23" t="s">
        <v>225</v>
      </c>
      <c r="H41" s="20" t="s">
        <v>225</v>
      </c>
      <c r="I41" s="22" t="s">
        <v>294</v>
      </c>
      <c r="J41" s="23" t="s">
        <v>225</v>
      </c>
      <c r="K41" s="23" t="s">
        <v>225</v>
      </c>
      <c r="L41" s="23" t="s">
        <v>225</v>
      </c>
      <c r="M41" s="21" t="s">
        <v>227</v>
      </c>
      <c r="N41" s="23" t="s">
        <v>225</v>
      </c>
      <c r="O41" s="23" t="s">
        <v>225</v>
      </c>
      <c r="P41" s="23" t="s">
        <v>225</v>
      </c>
      <c r="Q41" s="23" t="s">
        <v>225</v>
      </c>
      <c r="R41" s="23" t="s">
        <v>225</v>
      </c>
      <c r="S41" s="23" t="s">
        <v>225</v>
      </c>
      <c r="T41" s="23" t="s">
        <v>225</v>
      </c>
      <c r="U41" s="23" t="s">
        <v>225</v>
      </c>
      <c r="V41" s="23" t="s">
        <v>225</v>
      </c>
      <c r="W41" s="23" t="s">
        <v>225</v>
      </c>
      <c r="X41" s="22" t="s">
        <v>289</v>
      </c>
      <c r="Y41" s="20" t="s">
        <v>225</v>
      </c>
      <c r="Z41" s="20" t="s">
        <v>225</v>
      </c>
      <c r="AA41" s="20" t="s">
        <v>225</v>
      </c>
      <c r="AB41" s="20" t="s">
        <v>225</v>
      </c>
      <c r="AC41" s="20" t="s">
        <v>225</v>
      </c>
      <c r="AD41" s="20" t="s">
        <v>225</v>
      </c>
      <c r="AE41" s="20" t="s">
        <v>225</v>
      </c>
      <c r="AF41" s="20" t="s">
        <v>225</v>
      </c>
      <c r="AG41" s="20" t="s">
        <v>225</v>
      </c>
      <c r="AH41" s="20" t="s">
        <v>225</v>
      </c>
      <c r="AI41" s="20" t="s">
        <v>225</v>
      </c>
      <c r="AJ41" s="22" t="s">
        <v>233</v>
      </c>
      <c r="AK41" s="20" t="s">
        <v>225</v>
      </c>
      <c r="AL41" s="20" t="s">
        <v>225</v>
      </c>
      <c r="AM41" s="20" t="s">
        <v>225</v>
      </c>
      <c r="AN41" s="20" t="s">
        <v>225</v>
      </c>
      <c r="AO41" s="23" t="s">
        <v>225</v>
      </c>
      <c r="AP41" s="22" t="s">
        <v>270</v>
      </c>
      <c r="AQ41" s="20" t="s">
        <v>225</v>
      </c>
      <c r="AR41" s="20" t="s">
        <v>225</v>
      </c>
      <c r="AS41" s="20" t="s">
        <v>225</v>
      </c>
      <c r="AT41" s="20" t="s">
        <v>225</v>
      </c>
      <c r="AU41" s="20" t="s">
        <v>225</v>
      </c>
      <c r="AV41" s="20" t="s">
        <v>225</v>
      </c>
      <c r="AW41" s="22" t="s">
        <v>250</v>
      </c>
      <c r="AX41" s="23" t="s">
        <v>225</v>
      </c>
      <c r="AY41" s="20" t="s">
        <v>225</v>
      </c>
      <c r="AZ41" s="20" t="s">
        <v>225</v>
      </c>
      <c r="BA41" s="20" t="s">
        <v>225</v>
      </c>
      <c r="BB41" s="20" t="s">
        <v>225</v>
      </c>
      <c r="BC41" s="20" t="s">
        <v>226</v>
      </c>
      <c r="BD41" s="20" t="s">
        <v>225</v>
      </c>
      <c r="BE41" s="20" t="s">
        <v>225</v>
      </c>
      <c r="BF41" s="20" t="s">
        <v>225</v>
      </c>
      <c r="BG41" s="23" t="s">
        <v>226</v>
      </c>
      <c r="BH41" s="30" t="s">
        <v>275</v>
      </c>
      <c r="BI41" s="23" t="s">
        <v>225</v>
      </c>
      <c r="BJ41" s="23" t="s">
        <v>225</v>
      </c>
      <c r="BK41" s="23" t="s">
        <v>225</v>
      </c>
      <c r="BL41" s="20" t="s">
        <v>225</v>
      </c>
      <c r="BM41" s="23" t="s">
        <v>225</v>
      </c>
      <c r="BN41" s="23" t="s">
        <v>225</v>
      </c>
      <c r="BO41" s="23" t="s">
        <v>225</v>
      </c>
      <c r="BP41" s="23" t="s">
        <v>225</v>
      </c>
      <c r="BQ41" s="23" t="s">
        <v>225</v>
      </c>
      <c r="BR41" s="23" t="s">
        <v>225</v>
      </c>
      <c r="BS41" s="23" t="s">
        <v>225</v>
      </c>
      <c r="BT41" s="22" t="s">
        <v>257</v>
      </c>
      <c r="BU41" s="20" t="s">
        <v>225</v>
      </c>
      <c r="BV41" s="23" t="s">
        <v>225</v>
      </c>
      <c r="BW41" s="23" t="s">
        <v>225</v>
      </c>
      <c r="BX41" s="22" t="s">
        <v>265</v>
      </c>
      <c r="BZ41" s="33">
        <f>315/950</f>
        <v>0.33157894736842103</v>
      </c>
    </row>
    <row r="42" spans="1:78">
      <c r="A42" t="s">
        <v>195</v>
      </c>
      <c r="B42" s="23" t="s">
        <v>225</v>
      </c>
      <c r="C42" s="23" t="s">
        <v>225</v>
      </c>
      <c r="D42" s="23" t="s">
        <v>225</v>
      </c>
      <c r="E42" s="23" t="s">
        <v>225</v>
      </c>
      <c r="F42" s="23" t="s">
        <v>225</v>
      </c>
      <c r="G42" s="23" t="s">
        <v>225</v>
      </c>
      <c r="H42" s="20" t="s">
        <v>225</v>
      </c>
      <c r="I42" s="22" t="s">
        <v>294</v>
      </c>
      <c r="J42" s="23" t="s">
        <v>225</v>
      </c>
      <c r="K42" s="20" t="s">
        <v>226</v>
      </c>
      <c r="L42" s="23" t="s">
        <v>225</v>
      </c>
      <c r="M42" s="23" t="s">
        <v>225</v>
      </c>
      <c r="N42" s="23" t="s">
        <v>225</v>
      </c>
      <c r="O42" s="23" t="s">
        <v>225</v>
      </c>
      <c r="P42" s="23" t="s">
        <v>225</v>
      </c>
      <c r="Q42" s="23" t="s">
        <v>225</v>
      </c>
      <c r="R42" s="23" t="s">
        <v>225</v>
      </c>
      <c r="S42" s="23" t="s">
        <v>225</v>
      </c>
      <c r="T42" s="23" t="s">
        <v>225</v>
      </c>
      <c r="U42" s="23" t="s">
        <v>225</v>
      </c>
      <c r="V42" s="23" t="s">
        <v>225</v>
      </c>
      <c r="W42" s="23" t="s">
        <v>225</v>
      </c>
      <c r="X42" s="22" t="s">
        <v>290</v>
      </c>
      <c r="Y42" s="21" t="s">
        <v>227</v>
      </c>
      <c r="Z42" s="20" t="s">
        <v>225</v>
      </c>
      <c r="AA42" s="21" t="s">
        <v>227</v>
      </c>
      <c r="AB42" s="20" t="s">
        <v>225</v>
      </c>
      <c r="AC42" s="20" t="s">
        <v>225</v>
      </c>
      <c r="AD42" s="21" t="s">
        <v>227</v>
      </c>
      <c r="AE42" s="20" t="s">
        <v>225</v>
      </c>
      <c r="AF42" s="20" t="s">
        <v>225</v>
      </c>
      <c r="AG42" s="20" t="s">
        <v>225</v>
      </c>
      <c r="AH42" s="20" t="s">
        <v>225</v>
      </c>
      <c r="AI42" s="20" t="s">
        <v>225</v>
      </c>
      <c r="AJ42" s="22" t="s">
        <v>244</v>
      </c>
      <c r="AK42" s="20" t="s">
        <v>225</v>
      </c>
      <c r="AL42" s="20" t="s">
        <v>225</v>
      </c>
      <c r="AM42" s="20" t="s">
        <v>225</v>
      </c>
      <c r="AN42" s="20" t="s">
        <v>225</v>
      </c>
      <c r="AO42" s="20" t="s">
        <v>226</v>
      </c>
      <c r="AP42" s="22" t="s">
        <v>248</v>
      </c>
      <c r="AQ42" s="20" t="s">
        <v>225</v>
      </c>
      <c r="AR42" s="20" t="s">
        <v>225</v>
      </c>
      <c r="AS42" s="20" t="s">
        <v>225</v>
      </c>
      <c r="AT42" s="20" t="s">
        <v>225</v>
      </c>
      <c r="AU42" s="20" t="s">
        <v>225</v>
      </c>
      <c r="AV42" s="20" t="s">
        <v>225</v>
      </c>
      <c r="AW42" s="22" t="s">
        <v>250</v>
      </c>
      <c r="AX42" s="23" t="s">
        <v>225</v>
      </c>
      <c r="AY42" s="20" t="s">
        <v>225</v>
      </c>
      <c r="AZ42" s="20" t="s">
        <v>225</v>
      </c>
      <c r="BA42" s="20" t="s">
        <v>225</v>
      </c>
      <c r="BB42" s="20" t="s">
        <v>225</v>
      </c>
      <c r="BC42" s="20" t="s">
        <v>226</v>
      </c>
      <c r="BD42" s="20" t="s">
        <v>225</v>
      </c>
      <c r="BE42" s="20" t="s">
        <v>225</v>
      </c>
      <c r="BF42" s="20" t="s">
        <v>225</v>
      </c>
      <c r="BG42" s="20" t="s">
        <v>225</v>
      </c>
      <c r="BH42" s="30" t="s">
        <v>276</v>
      </c>
      <c r="BI42" s="23" t="s">
        <v>225</v>
      </c>
      <c r="BJ42" s="20" t="s">
        <v>226</v>
      </c>
      <c r="BK42" s="20" t="s">
        <v>226</v>
      </c>
      <c r="BL42" s="20" t="s">
        <v>225</v>
      </c>
      <c r="BM42" s="23" t="s">
        <v>225</v>
      </c>
      <c r="BN42" s="23" t="s">
        <v>225</v>
      </c>
      <c r="BO42" s="23" t="s">
        <v>225</v>
      </c>
      <c r="BP42" s="23" t="s">
        <v>225</v>
      </c>
      <c r="BQ42" s="23" t="s">
        <v>225</v>
      </c>
      <c r="BR42" s="23" t="s">
        <v>225</v>
      </c>
      <c r="BS42" s="23" t="s">
        <v>225</v>
      </c>
      <c r="BT42" s="22" t="s">
        <v>258</v>
      </c>
      <c r="BU42" s="20" t="s">
        <v>225</v>
      </c>
      <c r="BV42" s="20" t="s">
        <v>226</v>
      </c>
      <c r="BW42" s="23" t="s">
        <v>225</v>
      </c>
      <c r="BX42" s="31" t="s">
        <v>266</v>
      </c>
      <c r="BZ42" s="33">
        <f>240/905</f>
        <v>0.26519337016574585</v>
      </c>
    </row>
    <row r="43" spans="1:78">
      <c r="A43" t="s">
        <v>196</v>
      </c>
      <c r="B43" s="23" t="s">
        <v>225</v>
      </c>
      <c r="C43" s="23" t="s">
        <v>225</v>
      </c>
      <c r="D43" s="23" t="s">
        <v>225</v>
      </c>
      <c r="E43" s="23" t="s">
        <v>225</v>
      </c>
      <c r="F43" s="23" t="s">
        <v>225</v>
      </c>
      <c r="G43" s="23" t="s">
        <v>225</v>
      </c>
      <c r="H43" s="20" t="s">
        <v>225</v>
      </c>
      <c r="I43" s="22" t="s">
        <v>294</v>
      </c>
      <c r="J43" s="23" t="s">
        <v>225</v>
      </c>
      <c r="K43" s="23" t="s">
        <v>225</v>
      </c>
      <c r="L43" s="23" t="s">
        <v>225</v>
      </c>
      <c r="M43" s="23" t="s">
        <v>225</v>
      </c>
      <c r="N43" s="23" t="s">
        <v>225</v>
      </c>
      <c r="O43" s="23" t="s">
        <v>225</v>
      </c>
      <c r="P43" s="23" t="s">
        <v>225</v>
      </c>
      <c r="Q43" s="23" t="s">
        <v>225</v>
      </c>
      <c r="R43" s="23" t="s">
        <v>225</v>
      </c>
      <c r="S43" s="23" t="s">
        <v>225</v>
      </c>
      <c r="T43" s="23" t="s">
        <v>225</v>
      </c>
      <c r="U43" s="23" t="s">
        <v>225</v>
      </c>
      <c r="V43" s="23" t="s">
        <v>225</v>
      </c>
      <c r="W43" s="23" t="s">
        <v>225</v>
      </c>
      <c r="X43" s="22" t="s">
        <v>288</v>
      </c>
      <c r="Y43" s="20" t="s">
        <v>225</v>
      </c>
      <c r="Z43" s="20" t="s">
        <v>225</v>
      </c>
      <c r="AA43" s="20" t="s">
        <v>225</v>
      </c>
      <c r="AB43" s="20" t="s">
        <v>225</v>
      </c>
      <c r="AC43" s="20" t="s">
        <v>225</v>
      </c>
      <c r="AD43" s="20" t="s">
        <v>225</v>
      </c>
      <c r="AE43" s="20" t="s">
        <v>225</v>
      </c>
      <c r="AF43" s="20" t="s">
        <v>225</v>
      </c>
      <c r="AG43" s="20" t="s">
        <v>225</v>
      </c>
      <c r="AH43" s="20" t="s">
        <v>225</v>
      </c>
      <c r="AI43" s="20" t="s">
        <v>225</v>
      </c>
      <c r="AJ43" s="22" t="s">
        <v>233</v>
      </c>
      <c r="AK43" s="20" t="s">
        <v>225</v>
      </c>
      <c r="AL43" s="20" t="s">
        <v>225</v>
      </c>
      <c r="AM43" s="20" t="s">
        <v>225</v>
      </c>
      <c r="AN43" s="20" t="s">
        <v>225</v>
      </c>
      <c r="AO43" s="23" t="s">
        <v>225</v>
      </c>
      <c r="AP43" s="22" t="s">
        <v>270</v>
      </c>
      <c r="AQ43" s="20" t="s">
        <v>225</v>
      </c>
      <c r="AR43" s="20" t="s">
        <v>225</v>
      </c>
      <c r="AS43" s="20" t="s">
        <v>225</v>
      </c>
      <c r="AT43" s="20" t="s">
        <v>225</v>
      </c>
      <c r="AU43" s="20" t="s">
        <v>225</v>
      </c>
      <c r="AV43" s="20" t="s">
        <v>225</v>
      </c>
      <c r="AW43" s="22" t="s">
        <v>250</v>
      </c>
      <c r="AX43" s="23" t="s">
        <v>225</v>
      </c>
      <c r="AY43" s="20" t="s">
        <v>225</v>
      </c>
      <c r="AZ43" s="20" t="s">
        <v>225</v>
      </c>
      <c r="BA43" s="20" t="s">
        <v>225</v>
      </c>
      <c r="BB43" s="20" t="s">
        <v>225</v>
      </c>
      <c r="BC43" s="20" t="s">
        <v>226</v>
      </c>
      <c r="BD43" s="20" t="s">
        <v>225</v>
      </c>
      <c r="BE43" s="20" t="s">
        <v>225</v>
      </c>
      <c r="BF43" s="20" t="s">
        <v>225</v>
      </c>
      <c r="BG43" s="20" t="s">
        <v>225</v>
      </c>
      <c r="BH43" s="30" t="s">
        <v>276</v>
      </c>
      <c r="BI43" s="23" t="s">
        <v>225</v>
      </c>
      <c r="BJ43" s="20" t="s">
        <v>226</v>
      </c>
      <c r="BK43" s="20" t="s">
        <v>226</v>
      </c>
      <c r="BL43" s="20" t="s">
        <v>225</v>
      </c>
      <c r="BM43" s="23" t="s">
        <v>225</v>
      </c>
      <c r="BN43" s="23" t="s">
        <v>225</v>
      </c>
      <c r="BO43" s="23" t="s">
        <v>225</v>
      </c>
      <c r="BP43" s="23" t="s">
        <v>225</v>
      </c>
      <c r="BQ43" s="23" t="s">
        <v>225</v>
      </c>
      <c r="BR43" s="23" t="s">
        <v>225</v>
      </c>
      <c r="BS43" s="23" t="s">
        <v>225</v>
      </c>
      <c r="BT43" s="22" t="s">
        <v>258</v>
      </c>
      <c r="BU43" s="20" t="s">
        <v>225</v>
      </c>
      <c r="BV43" s="23" t="s">
        <v>225</v>
      </c>
      <c r="BW43" s="23" t="s">
        <v>225</v>
      </c>
      <c r="BX43" s="22" t="s">
        <v>265</v>
      </c>
      <c r="BZ43" s="33">
        <f>275/955</f>
        <v>0.2879581151832461</v>
      </c>
    </row>
    <row r="44" spans="1:78">
      <c r="A44" t="s">
        <v>197</v>
      </c>
      <c r="B44" s="23" t="s">
        <v>225</v>
      </c>
      <c r="C44" s="23" t="s">
        <v>225</v>
      </c>
      <c r="D44" s="23" t="s">
        <v>225</v>
      </c>
      <c r="E44" s="23" t="s">
        <v>225</v>
      </c>
      <c r="F44" s="23" t="s">
        <v>225</v>
      </c>
      <c r="G44" s="23" t="s">
        <v>225</v>
      </c>
      <c r="H44" s="20" t="s">
        <v>225</v>
      </c>
      <c r="I44" s="22" t="s">
        <v>294</v>
      </c>
      <c r="J44" s="23" t="s">
        <v>225</v>
      </c>
      <c r="K44" s="23" t="s">
        <v>225</v>
      </c>
      <c r="L44" s="23" t="s">
        <v>225</v>
      </c>
      <c r="M44" s="23" t="s">
        <v>225</v>
      </c>
      <c r="N44" s="23" t="s">
        <v>225</v>
      </c>
      <c r="O44" s="23" t="s">
        <v>225</v>
      </c>
      <c r="P44" s="23" t="s">
        <v>225</v>
      </c>
      <c r="Q44" s="23" t="s">
        <v>225</v>
      </c>
      <c r="R44" s="23" t="s">
        <v>225</v>
      </c>
      <c r="S44" s="23" t="s">
        <v>225</v>
      </c>
      <c r="T44" s="23" t="s">
        <v>225</v>
      </c>
      <c r="U44" s="23" t="s">
        <v>225</v>
      </c>
      <c r="V44" s="23" t="s">
        <v>225</v>
      </c>
      <c r="W44" s="23" t="s">
        <v>225</v>
      </c>
      <c r="X44" s="22" t="s">
        <v>288</v>
      </c>
      <c r="Y44" s="23" t="s">
        <v>226</v>
      </c>
      <c r="Z44" s="23" t="s">
        <v>226</v>
      </c>
      <c r="AA44" s="23" t="s">
        <v>226</v>
      </c>
      <c r="AB44" s="20" t="s">
        <v>225</v>
      </c>
      <c r="AC44" s="23" t="s">
        <v>226</v>
      </c>
      <c r="AD44" s="20" t="s">
        <v>225</v>
      </c>
      <c r="AE44" s="20" t="s">
        <v>225</v>
      </c>
      <c r="AF44" s="23" t="s">
        <v>226</v>
      </c>
      <c r="AG44" s="20" t="s">
        <v>225</v>
      </c>
      <c r="AH44" s="20" t="s">
        <v>225</v>
      </c>
      <c r="AI44" s="20" t="s">
        <v>225</v>
      </c>
      <c r="AJ44" s="22" t="s">
        <v>245</v>
      </c>
      <c r="AK44" s="23" t="s">
        <v>226</v>
      </c>
      <c r="AL44" s="20" t="s">
        <v>225</v>
      </c>
      <c r="AM44" s="20" t="s">
        <v>225</v>
      </c>
      <c r="AN44" s="20" t="s">
        <v>225</v>
      </c>
      <c r="AO44" s="23" t="s">
        <v>225</v>
      </c>
      <c r="AP44" s="22" t="s">
        <v>273</v>
      </c>
      <c r="AQ44" s="21" t="s">
        <v>227</v>
      </c>
      <c r="AR44" s="20" t="s">
        <v>225</v>
      </c>
      <c r="AS44" s="20" t="s">
        <v>225</v>
      </c>
      <c r="AT44" s="23" t="s">
        <v>226</v>
      </c>
      <c r="AU44" s="20" t="s">
        <v>225</v>
      </c>
      <c r="AV44" s="23" t="s">
        <v>226</v>
      </c>
      <c r="AW44" s="22" t="s">
        <v>256</v>
      </c>
      <c r="AX44" s="23" t="s">
        <v>225</v>
      </c>
      <c r="AY44" s="23" t="s">
        <v>226</v>
      </c>
      <c r="AZ44" s="23" t="s">
        <v>226</v>
      </c>
      <c r="BA44" s="23" t="s">
        <v>226</v>
      </c>
      <c r="BB44" s="20" t="s">
        <v>225</v>
      </c>
      <c r="BC44" s="23" t="s">
        <v>225</v>
      </c>
      <c r="BD44" s="20" t="s">
        <v>225</v>
      </c>
      <c r="BE44" s="23" t="s">
        <v>226</v>
      </c>
      <c r="BF44" s="23" t="s">
        <v>226</v>
      </c>
      <c r="BG44" s="23" t="s">
        <v>226</v>
      </c>
      <c r="BH44" s="30" t="s">
        <v>281</v>
      </c>
      <c r="BI44" s="23" t="s">
        <v>225</v>
      </c>
      <c r="BJ44" s="23" t="s">
        <v>225</v>
      </c>
      <c r="BK44" s="23" t="s">
        <v>225</v>
      </c>
      <c r="BL44" s="20" t="s">
        <v>225</v>
      </c>
      <c r="BM44" s="23" t="s">
        <v>225</v>
      </c>
      <c r="BN44" s="23" t="s">
        <v>225</v>
      </c>
      <c r="BO44" s="23" t="s">
        <v>225</v>
      </c>
      <c r="BP44" s="23" t="s">
        <v>225</v>
      </c>
      <c r="BQ44" s="23" t="s">
        <v>225</v>
      </c>
      <c r="BR44" s="23" t="s">
        <v>225</v>
      </c>
      <c r="BS44" s="23" t="s">
        <v>225</v>
      </c>
      <c r="BT44" s="22" t="s">
        <v>257</v>
      </c>
      <c r="BU44" s="20" t="s">
        <v>225</v>
      </c>
      <c r="BV44" s="23" t="s">
        <v>225</v>
      </c>
      <c r="BW44" s="23" t="s">
        <v>225</v>
      </c>
      <c r="BX44" s="22" t="s">
        <v>265</v>
      </c>
      <c r="BZ44" s="33">
        <f>510/945</f>
        <v>0.53968253968253965</v>
      </c>
    </row>
    <row r="45" spans="1:78">
      <c r="A45" t="s">
        <v>198</v>
      </c>
      <c r="B45" s="23" t="s">
        <v>225</v>
      </c>
      <c r="C45" s="23" t="s">
        <v>225</v>
      </c>
      <c r="D45" s="23" t="s">
        <v>225</v>
      </c>
      <c r="E45" s="23" t="s">
        <v>225</v>
      </c>
      <c r="F45" s="23" t="s">
        <v>225</v>
      </c>
      <c r="G45" s="23" t="s">
        <v>225</v>
      </c>
      <c r="H45" s="20" t="s">
        <v>225</v>
      </c>
      <c r="I45" s="22" t="s">
        <v>294</v>
      </c>
      <c r="J45" s="23" t="s">
        <v>225</v>
      </c>
      <c r="K45" s="23" t="s">
        <v>225</v>
      </c>
      <c r="L45" s="23" t="s">
        <v>225</v>
      </c>
      <c r="M45" s="23" t="s">
        <v>225</v>
      </c>
      <c r="N45" s="23" t="s">
        <v>225</v>
      </c>
      <c r="O45" s="23" t="s">
        <v>225</v>
      </c>
      <c r="P45" s="23" t="s">
        <v>225</v>
      </c>
      <c r="Q45" s="23" t="s">
        <v>225</v>
      </c>
      <c r="R45" s="23" t="s">
        <v>225</v>
      </c>
      <c r="S45" s="23" t="s">
        <v>225</v>
      </c>
      <c r="T45" s="23" t="s">
        <v>225</v>
      </c>
      <c r="U45" s="23" t="s">
        <v>225</v>
      </c>
      <c r="V45" s="23" t="s">
        <v>225</v>
      </c>
      <c r="W45" s="23" t="s">
        <v>225</v>
      </c>
      <c r="X45" s="22" t="s">
        <v>288</v>
      </c>
      <c r="Y45" s="20" t="s">
        <v>225</v>
      </c>
      <c r="Z45" s="20" t="s">
        <v>225</v>
      </c>
      <c r="AA45" s="20" t="s">
        <v>225</v>
      </c>
      <c r="AB45" s="20" t="s">
        <v>225</v>
      </c>
      <c r="AC45" s="20" t="s">
        <v>225</v>
      </c>
      <c r="AD45" s="20" t="s">
        <v>225</v>
      </c>
      <c r="AE45" s="20" t="s">
        <v>225</v>
      </c>
      <c r="AF45" s="20" t="s">
        <v>225</v>
      </c>
      <c r="AG45" s="20" t="s">
        <v>225</v>
      </c>
      <c r="AH45" s="20" t="s">
        <v>225</v>
      </c>
      <c r="AI45" s="20" t="s">
        <v>225</v>
      </c>
      <c r="AJ45" s="22" t="s">
        <v>233</v>
      </c>
      <c r="AK45" s="20" t="s">
        <v>225</v>
      </c>
      <c r="AL45" s="20" t="s">
        <v>225</v>
      </c>
      <c r="AM45" s="20" t="s">
        <v>225</v>
      </c>
      <c r="AN45" s="20" t="s">
        <v>225</v>
      </c>
      <c r="AO45" s="23" t="s">
        <v>225</v>
      </c>
      <c r="AP45" s="22" t="s">
        <v>270</v>
      </c>
      <c r="AQ45" s="20" t="s">
        <v>225</v>
      </c>
      <c r="AR45" s="20" t="s">
        <v>225</v>
      </c>
      <c r="AS45" s="20" t="s">
        <v>225</v>
      </c>
      <c r="AT45" s="20" t="s">
        <v>225</v>
      </c>
      <c r="AU45" s="20" t="s">
        <v>225</v>
      </c>
      <c r="AV45" s="20" t="s">
        <v>225</v>
      </c>
      <c r="AW45" s="22" t="s">
        <v>250</v>
      </c>
      <c r="AX45" s="23" t="s">
        <v>225</v>
      </c>
      <c r="AY45" s="20" t="s">
        <v>225</v>
      </c>
      <c r="AZ45" s="20" t="s">
        <v>225</v>
      </c>
      <c r="BA45" s="20" t="s">
        <v>225</v>
      </c>
      <c r="BB45" s="20" t="s">
        <v>225</v>
      </c>
      <c r="BC45" s="20" t="s">
        <v>226</v>
      </c>
      <c r="BD45" s="20" t="s">
        <v>225</v>
      </c>
      <c r="BE45" s="20" t="s">
        <v>225</v>
      </c>
      <c r="BF45" s="20" t="s">
        <v>225</v>
      </c>
      <c r="BG45" s="20" t="s">
        <v>225</v>
      </c>
      <c r="BH45" s="30" t="s">
        <v>276</v>
      </c>
      <c r="BI45" s="23" t="s">
        <v>225</v>
      </c>
      <c r="BJ45" s="23" t="s">
        <v>225</v>
      </c>
      <c r="BK45" s="23" t="s">
        <v>225</v>
      </c>
      <c r="BL45" s="20" t="s">
        <v>225</v>
      </c>
      <c r="BM45" s="23" t="s">
        <v>225</v>
      </c>
      <c r="BN45" s="23" t="s">
        <v>225</v>
      </c>
      <c r="BO45" s="23" t="s">
        <v>225</v>
      </c>
      <c r="BP45" s="23" t="s">
        <v>225</v>
      </c>
      <c r="BQ45" s="23" t="s">
        <v>225</v>
      </c>
      <c r="BR45" s="23" t="s">
        <v>225</v>
      </c>
      <c r="BS45" s="23" t="s">
        <v>225</v>
      </c>
      <c r="BT45" s="22" t="s">
        <v>257</v>
      </c>
      <c r="BU45" s="20" t="s">
        <v>225</v>
      </c>
      <c r="BV45" s="23" t="s">
        <v>225</v>
      </c>
      <c r="BW45" s="23" t="s">
        <v>225</v>
      </c>
      <c r="BX45" s="22" t="s">
        <v>265</v>
      </c>
      <c r="BZ45" s="33">
        <f>315/955</f>
        <v>0.32984293193717279</v>
      </c>
    </row>
    <row r="46" spans="1:78">
      <c r="A46" t="s">
        <v>199</v>
      </c>
      <c r="B46" s="23" t="s">
        <v>225</v>
      </c>
      <c r="C46" s="23" t="s">
        <v>225</v>
      </c>
      <c r="D46" s="23" t="s">
        <v>225</v>
      </c>
      <c r="E46" s="23" t="s">
        <v>225</v>
      </c>
      <c r="F46" s="23" t="s">
        <v>225</v>
      </c>
      <c r="G46" s="23" t="s">
        <v>225</v>
      </c>
      <c r="H46" s="20" t="s">
        <v>225</v>
      </c>
      <c r="I46" s="22" t="s">
        <v>294</v>
      </c>
      <c r="J46" s="23" t="s">
        <v>225</v>
      </c>
      <c r="K46" s="23" t="s">
        <v>225</v>
      </c>
      <c r="L46" s="23" t="s">
        <v>225</v>
      </c>
      <c r="M46" s="23" t="s">
        <v>225</v>
      </c>
      <c r="N46" s="23" t="s">
        <v>225</v>
      </c>
      <c r="O46" s="23" t="s">
        <v>225</v>
      </c>
      <c r="P46" s="23" t="s">
        <v>225</v>
      </c>
      <c r="Q46" s="23" t="s">
        <v>225</v>
      </c>
      <c r="R46" s="23" t="s">
        <v>225</v>
      </c>
      <c r="S46" s="23" t="s">
        <v>225</v>
      </c>
      <c r="T46" s="23" t="s">
        <v>225</v>
      </c>
      <c r="U46" s="23" t="s">
        <v>225</v>
      </c>
      <c r="V46" s="23" t="s">
        <v>225</v>
      </c>
      <c r="W46" s="23" t="s">
        <v>225</v>
      </c>
      <c r="X46" s="22" t="s">
        <v>288</v>
      </c>
      <c r="Y46" s="20" t="s">
        <v>225</v>
      </c>
      <c r="Z46" s="20" t="s">
        <v>225</v>
      </c>
      <c r="AA46" s="23" t="s">
        <v>226</v>
      </c>
      <c r="AB46" s="20" t="s">
        <v>225</v>
      </c>
      <c r="AC46" s="23" t="s">
        <v>226</v>
      </c>
      <c r="AD46" s="20" t="s">
        <v>225</v>
      </c>
      <c r="AE46" s="20" t="s">
        <v>225</v>
      </c>
      <c r="AF46" s="20" t="s">
        <v>225</v>
      </c>
      <c r="AG46" s="20" t="s">
        <v>225</v>
      </c>
      <c r="AH46" s="20" t="s">
        <v>225</v>
      </c>
      <c r="AI46" s="20" t="s">
        <v>225</v>
      </c>
      <c r="AJ46" s="22" t="s">
        <v>246</v>
      </c>
      <c r="AK46" s="20" t="s">
        <v>225</v>
      </c>
      <c r="AL46" s="20" t="s">
        <v>225</v>
      </c>
      <c r="AM46" s="20" t="s">
        <v>225</v>
      </c>
      <c r="AN46" s="20" t="s">
        <v>225</v>
      </c>
      <c r="AO46" s="23" t="s">
        <v>225</v>
      </c>
      <c r="AP46" s="22" t="s">
        <v>270</v>
      </c>
      <c r="AQ46" s="20" t="s">
        <v>225</v>
      </c>
      <c r="AR46" s="20" t="s">
        <v>225</v>
      </c>
      <c r="AS46" s="20" t="s">
        <v>225</v>
      </c>
      <c r="AT46" s="20" t="s">
        <v>225</v>
      </c>
      <c r="AU46" s="20" t="s">
        <v>225</v>
      </c>
      <c r="AV46" s="23" t="s">
        <v>226</v>
      </c>
      <c r="AW46" s="22" t="s">
        <v>254</v>
      </c>
      <c r="AX46" s="23" t="s">
        <v>225</v>
      </c>
      <c r="AY46" s="23" t="s">
        <v>226</v>
      </c>
      <c r="AZ46" s="20" t="s">
        <v>225</v>
      </c>
      <c r="BA46" s="23" t="s">
        <v>226</v>
      </c>
      <c r="BB46" s="20" t="s">
        <v>225</v>
      </c>
      <c r="BC46" s="20" t="s">
        <v>226</v>
      </c>
      <c r="BD46" s="20" t="s">
        <v>225</v>
      </c>
      <c r="BE46" s="23" t="s">
        <v>226</v>
      </c>
      <c r="BF46" s="20" t="s">
        <v>225</v>
      </c>
      <c r="BG46" s="20" t="s">
        <v>225</v>
      </c>
      <c r="BH46" s="30" t="s">
        <v>286</v>
      </c>
      <c r="BI46" s="23" t="s">
        <v>225</v>
      </c>
      <c r="BJ46" s="23" t="s">
        <v>225</v>
      </c>
      <c r="BK46" s="23" t="s">
        <v>225</v>
      </c>
      <c r="BL46" s="20" t="s">
        <v>225</v>
      </c>
      <c r="BM46" s="23" t="s">
        <v>225</v>
      </c>
      <c r="BN46" s="23" t="s">
        <v>225</v>
      </c>
      <c r="BO46" s="23" t="s">
        <v>225</v>
      </c>
      <c r="BP46" s="23" t="s">
        <v>225</v>
      </c>
      <c r="BQ46" s="23" t="s">
        <v>225</v>
      </c>
      <c r="BR46" s="23" t="s">
        <v>225</v>
      </c>
      <c r="BS46" s="23" t="s">
        <v>225</v>
      </c>
      <c r="BT46" s="22" t="s">
        <v>257</v>
      </c>
      <c r="BU46" s="20" t="s">
        <v>225</v>
      </c>
      <c r="BV46" s="23" t="s">
        <v>225</v>
      </c>
      <c r="BW46" s="23" t="s">
        <v>225</v>
      </c>
      <c r="BX46" s="22" t="s">
        <v>265</v>
      </c>
      <c r="BZ46" s="33">
        <f>420/955</f>
        <v>0.43979057591623039</v>
      </c>
    </row>
    <row r="47" spans="1:78">
      <c r="A47" t="s">
        <v>200</v>
      </c>
      <c r="B47" s="23" t="s">
        <v>225</v>
      </c>
      <c r="C47" s="23" t="s">
        <v>225</v>
      </c>
      <c r="D47" s="23" t="s">
        <v>225</v>
      </c>
      <c r="E47" s="23" t="s">
        <v>225</v>
      </c>
      <c r="F47" s="23" t="s">
        <v>225</v>
      </c>
      <c r="G47" s="23" t="s">
        <v>225</v>
      </c>
      <c r="H47" s="20" t="s">
        <v>225</v>
      </c>
      <c r="I47" s="22" t="s">
        <v>294</v>
      </c>
      <c r="J47" s="23" t="s">
        <v>225</v>
      </c>
      <c r="K47" s="23" t="s">
        <v>225</v>
      </c>
      <c r="L47" s="23" t="s">
        <v>225</v>
      </c>
      <c r="M47" s="23" t="s">
        <v>225</v>
      </c>
      <c r="N47" s="23" t="s">
        <v>225</v>
      </c>
      <c r="O47" s="23" t="s">
        <v>225</v>
      </c>
      <c r="P47" s="23" t="s">
        <v>225</v>
      </c>
      <c r="Q47" s="23" t="s">
        <v>225</v>
      </c>
      <c r="R47" s="23" t="s">
        <v>225</v>
      </c>
      <c r="S47" s="23" t="s">
        <v>225</v>
      </c>
      <c r="T47" s="23" t="s">
        <v>225</v>
      </c>
      <c r="U47" s="23" t="s">
        <v>225</v>
      </c>
      <c r="V47" s="23" t="s">
        <v>225</v>
      </c>
      <c r="W47" s="23" t="s">
        <v>225</v>
      </c>
      <c r="X47" s="22" t="s">
        <v>288</v>
      </c>
      <c r="Y47" s="23" t="s">
        <v>226</v>
      </c>
      <c r="Z47" s="20" t="s">
        <v>225</v>
      </c>
      <c r="AA47" s="23" t="s">
        <v>226</v>
      </c>
      <c r="AB47" s="20" t="s">
        <v>225</v>
      </c>
      <c r="AC47" s="23" t="s">
        <v>226</v>
      </c>
      <c r="AD47" s="20" t="s">
        <v>225</v>
      </c>
      <c r="AE47" s="20" t="s">
        <v>225</v>
      </c>
      <c r="AF47" s="20" t="s">
        <v>225</v>
      </c>
      <c r="AG47" s="20" t="s">
        <v>225</v>
      </c>
      <c r="AH47" s="20" t="s">
        <v>225</v>
      </c>
      <c r="AI47" s="20" t="s">
        <v>225</v>
      </c>
      <c r="AJ47" s="22" t="s">
        <v>247</v>
      </c>
      <c r="AK47" s="23" t="s">
        <v>226</v>
      </c>
      <c r="AL47" s="20" t="s">
        <v>225</v>
      </c>
      <c r="AM47" s="20" t="s">
        <v>225</v>
      </c>
      <c r="AN47" s="20" t="s">
        <v>225</v>
      </c>
      <c r="AO47" s="23" t="s">
        <v>225</v>
      </c>
      <c r="AP47" s="22" t="s">
        <v>249</v>
      </c>
      <c r="AQ47" s="20" t="s">
        <v>225</v>
      </c>
      <c r="AR47" s="20" t="s">
        <v>225</v>
      </c>
      <c r="AS47" s="20" t="s">
        <v>225</v>
      </c>
      <c r="AT47" s="20" t="s">
        <v>225</v>
      </c>
      <c r="AU47" s="20" t="s">
        <v>225</v>
      </c>
      <c r="AV47" s="23" t="s">
        <v>226</v>
      </c>
      <c r="AW47" s="22" t="s">
        <v>254</v>
      </c>
      <c r="AX47" s="23" t="s">
        <v>225</v>
      </c>
      <c r="AY47" s="23" t="s">
        <v>226</v>
      </c>
      <c r="AZ47" s="20" t="s">
        <v>225</v>
      </c>
      <c r="BA47" s="23" t="s">
        <v>226</v>
      </c>
      <c r="BB47" s="20" t="s">
        <v>225</v>
      </c>
      <c r="BC47" s="23" t="s">
        <v>225</v>
      </c>
      <c r="BD47" s="20" t="s">
        <v>225</v>
      </c>
      <c r="BE47" s="23" t="s">
        <v>226</v>
      </c>
      <c r="BF47" s="20" t="s">
        <v>225</v>
      </c>
      <c r="BG47" s="20" t="s">
        <v>225</v>
      </c>
      <c r="BH47" s="30" t="s">
        <v>287</v>
      </c>
      <c r="BI47" s="23" t="s">
        <v>225</v>
      </c>
      <c r="BJ47" s="23" t="s">
        <v>225</v>
      </c>
      <c r="BK47" s="23" t="s">
        <v>225</v>
      </c>
      <c r="BL47" s="20" t="s">
        <v>225</v>
      </c>
      <c r="BM47" s="23" t="s">
        <v>225</v>
      </c>
      <c r="BN47" s="23" t="s">
        <v>225</v>
      </c>
      <c r="BO47" s="23" t="s">
        <v>225</v>
      </c>
      <c r="BP47" s="23" t="s">
        <v>225</v>
      </c>
      <c r="BQ47" s="23" t="s">
        <v>225</v>
      </c>
      <c r="BR47" s="23" t="s">
        <v>225</v>
      </c>
      <c r="BS47" s="23" t="s">
        <v>225</v>
      </c>
      <c r="BT47" s="22" t="s">
        <v>257</v>
      </c>
      <c r="BU47" s="20" t="s">
        <v>225</v>
      </c>
      <c r="BV47" s="23" t="s">
        <v>225</v>
      </c>
      <c r="BW47" s="23" t="s">
        <v>225</v>
      </c>
      <c r="BX47" s="22" t="s">
        <v>265</v>
      </c>
      <c r="BZ47" s="33">
        <f>450/955</f>
        <v>0.47120418848167539</v>
      </c>
    </row>
    <row r="48" spans="1:78">
      <c r="B48" s="2"/>
      <c r="C48" s="2"/>
      <c r="D48" s="2"/>
      <c r="E48" s="2"/>
      <c r="F48" s="2"/>
      <c r="G48" s="2"/>
      <c r="H48" s="2"/>
      <c r="I48" s="2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2"/>
      <c r="AK48" s="2"/>
      <c r="AL48" s="2"/>
      <c r="AM48" s="2"/>
      <c r="AN48" s="2"/>
      <c r="AO48" s="2"/>
      <c r="AP48" s="22"/>
      <c r="AQ48" s="2"/>
      <c r="AR48" s="2"/>
      <c r="AS48" s="2"/>
      <c r="AT48" s="2"/>
      <c r="AU48" s="2"/>
      <c r="AV48" s="2"/>
      <c r="AW48" s="2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30"/>
      <c r="BI48" s="2"/>
      <c r="BJ48" s="2"/>
      <c r="BK48" s="2"/>
      <c r="BL48" s="2"/>
      <c r="BM48" s="2"/>
      <c r="BN48" s="2"/>
      <c r="BO48" s="2"/>
      <c r="BP48" s="2"/>
      <c r="BQ48" s="2"/>
    </row>
    <row r="49" spans="2:69">
      <c r="B49" s="2"/>
      <c r="C49" s="2"/>
      <c r="D49" s="2"/>
      <c r="E49" s="2"/>
      <c r="F49" s="2"/>
      <c r="G49" s="2"/>
      <c r="H49" s="2"/>
      <c r="I49" s="2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2"/>
      <c r="AK49" s="2"/>
      <c r="AL49" s="2"/>
      <c r="AM49" s="2"/>
      <c r="AN49" s="2"/>
      <c r="AO49" s="2"/>
      <c r="AP49" s="22"/>
      <c r="AQ49" s="2"/>
      <c r="AR49" s="2"/>
      <c r="AS49" s="2"/>
      <c r="AT49" s="2"/>
      <c r="AU49" s="2"/>
      <c r="AV49" s="2"/>
      <c r="AW49" s="2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30"/>
      <c r="BI49" s="2"/>
      <c r="BJ49" s="2"/>
      <c r="BK49" s="2"/>
      <c r="BL49" s="2"/>
      <c r="BM49" s="2"/>
      <c r="BN49" s="2"/>
      <c r="BO49" s="2"/>
      <c r="BP49" s="2"/>
      <c r="BQ49" s="2"/>
    </row>
    <row r="50" spans="2:69">
      <c r="B50" s="2"/>
      <c r="C50" s="2"/>
      <c r="D50" s="2"/>
      <c r="E50" s="2"/>
      <c r="F50" s="2"/>
      <c r="G50" s="2"/>
      <c r="H50" s="2"/>
      <c r="I50" s="2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2"/>
      <c r="AK50" s="2"/>
      <c r="AL50" s="2"/>
      <c r="AM50" s="2"/>
      <c r="AN50" s="2"/>
      <c r="AO50" s="2"/>
      <c r="AP50" s="22"/>
      <c r="AQ50" s="2"/>
      <c r="AR50" s="2"/>
      <c r="AS50" s="2"/>
      <c r="AT50" s="2"/>
      <c r="AU50" s="2"/>
      <c r="AV50" s="2"/>
      <c r="AW50" s="2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30"/>
      <c r="BI50" s="2"/>
      <c r="BJ50" s="2"/>
      <c r="BK50" s="2"/>
      <c r="BL50" s="2"/>
      <c r="BM50" s="2"/>
      <c r="BN50" s="2"/>
      <c r="BO50" s="2"/>
      <c r="BP50" s="2"/>
      <c r="BQ50" s="2"/>
    </row>
    <row r="51" spans="2:69">
      <c r="B51" s="2"/>
      <c r="C51" s="2"/>
      <c r="D51" s="2"/>
      <c r="E51" s="2"/>
      <c r="F51" s="2"/>
      <c r="G51" s="2"/>
      <c r="H51" s="2"/>
      <c r="I51" s="2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2"/>
      <c r="AK51" s="2"/>
      <c r="AL51" s="2"/>
      <c r="AM51" s="2"/>
      <c r="AN51" s="2"/>
      <c r="AO51" s="2"/>
      <c r="AP51" s="22"/>
      <c r="AQ51" s="2"/>
      <c r="AR51" s="2"/>
      <c r="AS51" s="2"/>
      <c r="AT51" s="2"/>
      <c r="AU51" s="2"/>
      <c r="AV51" s="2"/>
      <c r="AW51" s="2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30"/>
      <c r="BI51" s="2"/>
      <c r="BJ51" s="2"/>
      <c r="BK51" s="2"/>
      <c r="BL51" s="2"/>
      <c r="BM51" s="2"/>
      <c r="BN51" s="2"/>
      <c r="BO51" s="2"/>
      <c r="BP51" s="2"/>
      <c r="BQ51" s="2"/>
    </row>
    <row r="52" spans="2:69">
      <c r="B52" s="2"/>
      <c r="C52" s="2"/>
      <c r="D52" s="2"/>
      <c r="E52" s="2"/>
      <c r="F52" s="2"/>
      <c r="G52" s="2"/>
      <c r="H52" s="2"/>
      <c r="I52" s="2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2"/>
      <c r="AK52" s="2"/>
      <c r="AL52" s="2"/>
      <c r="AM52" s="2"/>
      <c r="AN52" s="2"/>
      <c r="AO52" s="2"/>
      <c r="AP52" s="22"/>
      <c r="AQ52" s="2"/>
      <c r="AR52" s="2"/>
      <c r="AS52" s="2"/>
      <c r="AT52" s="2"/>
      <c r="AU52" s="2"/>
      <c r="AV52" s="2"/>
      <c r="AW52" s="2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30"/>
      <c r="BI52" s="2"/>
      <c r="BJ52" s="2"/>
      <c r="BK52" s="2"/>
      <c r="BL52" s="2"/>
      <c r="BM52" s="2"/>
      <c r="BN52" s="2"/>
      <c r="BO52" s="2"/>
      <c r="BP52" s="2"/>
      <c r="BQ52" s="2"/>
    </row>
    <row r="53" spans="2:69">
      <c r="B53" s="2"/>
      <c r="C53" s="2"/>
      <c r="D53" s="2"/>
      <c r="E53" s="2"/>
      <c r="F53" s="2"/>
      <c r="G53" s="2"/>
      <c r="H53" s="2"/>
      <c r="I53" s="2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2"/>
      <c r="AK53" s="2"/>
      <c r="AL53" s="2"/>
      <c r="AM53" s="2"/>
      <c r="AN53" s="2"/>
      <c r="AO53" s="2"/>
      <c r="AP53" s="22"/>
      <c r="AQ53" s="2"/>
      <c r="AR53" s="2"/>
      <c r="AS53" s="2"/>
      <c r="AT53" s="2"/>
      <c r="AU53" s="2"/>
      <c r="AV53" s="2"/>
      <c r="AW53" s="2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30"/>
      <c r="BI53" s="2"/>
      <c r="BJ53" s="2"/>
      <c r="BK53" s="2"/>
      <c r="BL53" s="2"/>
      <c r="BM53" s="2"/>
      <c r="BN53" s="2"/>
      <c r="BO53" s="2"/>
      <c r="BP53" s="2"/>
      <c r="BQ53" s="2"/>
    </row>
    <row r="54" spans="2:69">
      <c r="B54" s="2"/>
      <c r="C54" s="2"/>
      <c r="D54" s="2"/>
      <c r="E54" s="2"/>
      <c r="F54" s="2"/>
      <c r="G54" s="2"/>
      <c r="H54" s="2"/>
      <c r="I54" s="2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2"/>
      <c r="AK54" s="2"/>
      <c r="AL54" s="2"/>
      <c r="AM54" s="2"/>
      <c r="AN54" s="2"/>
      <c r="AO54" s="2"/>
      <c r="AP54" s="22"/>
      <c r="AQ54" s="2"/>
      <c r="AR54" s="2"/>
      <c r="AS54" s="2"/>
      <c r="AT54" s="2"/>
      <c r="AU54" s="2"/>
      <c r="AV54" s="2"/>
      <c r="AW54" s="2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30"/>
      <c r="BI54" s="2"/>
      <c r="BJ54" s="2"/>
      <c r="BK54" s="2"/>
      <c r="BL54" s="2"/>
      <c r="BM54" s="2"/>
      <c r="BN54" s="2"/>
      <c r="BO54" s="2"/>
      <c r="BP54" s="2"/>
      <c r="BQ54" s="2"/>
    </row>
    <row r="55" spans="2:69">
      <c r="B55" s="2"/>
      <c r="C55" s="2"/>
      <c r="D55" s="2"/>
      <c r="E55" s="2"/>
      <c r="F55" s="2"/>
      <c r="G55" s="2"/>
      <c r="H55" s="2"/>
      <c r="I55" s="2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2"/>
      <c r="AK55" s="2"/>
      <c r="AL55" s="2"/>
      <c r="AM55" s="2"/>
      <c r="AN55" s="2"/>
      <c r="AO55" s="2"/>
      <c r="AP55" s="22"/>
      <c r="AQ55" s="2"/>
      <c r="AR55" s="2"/>
      <c r="AS55" s="2"/>
      <c r="AT55" s="2"/>
      <c r="AU55" s="2"/>
      <c r="AV55" s="2"/>
      <c r="AW55" s="2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30"/>
      <c r="BI55" s="2"/>
      <c r="BJ55" s="2"/>
      <c r="BK55" s="2"/>
      <c r="BL55" s="2"/>
      <c r="BM55" s="2"/>
      <c r="BN55" s="2"/>
      <c r="BO55" s="2"/>
      <c r="BP55" s="2"/>
      <c r="BQ55" s="2"/>
    </row>
    <row r="56" spans="2:69">
      <c r="B56" s="2"/>
      <c r="C56" s="2"/>
      <c r="D56" s="2"/>
      <c r="E56" s="2"/>
      <c r="F56" s="2"/>
      <c r="G56" s="2"/>
      <c r="H56" s="2"/>
      <c r="I56" s="2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2"/>
      <c r="AK56" s="2"/>
      <c r="AL56" s="2"/>
      <c r="AM56" s="2"/>
      <c r="AN56" s="2"/>
      <c r="AO56" s="2"/>
      <c r="AP56" s="22"/>
      <c r="AQ56" s="2"/>
      <c r="AR56" s="2"/>
      <c r="AS56" s="2"/>
      <c r="AT56" s="2"/>
      <c r="AU56" s="2"/>
      <c r="AV56" s="2"/>
      <c r="AW56" s="2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30"/>
      <c r="BI56" s="2"/>
      <c r="BJ56" s="2"/>
      <c r="BK56" s="2"/>
      <c r="BL56" s="2"/>
      <c r="BM56" s="2"/>
      <c r="BN56" s="2"/>
      <c r="BO56" s="2"/>
      <c r="BP56" s="2"/>
      <c r="BQ56" s="2"/>
    </row>
    <row r="57" spans="2:69">
      <c r="B57" s="2"/>
      <c r="C57" s="2"/>
      <c r="D57" s="2"/>
      <c r="E57" s="2"/>
      <c r="F57" s="2"/>
      <c r="G57" s="2"/>
      <c r="H57" s="2"/>
      <c r="I57" s="2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2"/>
      <c r="AK57" s="2"/>
      <c r="AL57" s="2"/>
      <c r="AM57" s="2"/>
      <c r="AN57" s="2"/>
      <c r="AO57" s="2"/>
      <c r="AP57" s="22"/>
      <c r="AQ57" s="2"/>
      <c r="AR57" s="2"/>
      <c r="AS57" s="2"/>
      <c r="AT57" s="2"/>
      <c r="AU57" s="2"/>
      <c r="AV57" s="2"/>
      <c r="AW57" s="2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30"/>
      <c r="BI57" s="2"/>
      <c r="BJ57" s="2"/>
      <c r="BK57" s="2"/>
      <c r="BL57" s="2"/>
      <c r="BM57" s="2"/>
      <c r="BN57" s="2"/>
      <c r="BO57" s="2"/>
      <c r="BP57" s="2"/>
      <c r="BQ57" s="2"/>
    </row>
    <row r="58" spans="2:69">
      <c r="B58" s="2"/>
      <c r="C58" s="2"/>
      <c r="D58" s="2"/>
      <c r="E58" s="2"/>
      <c r="F58" s="2"/>
      <c r="G58" s="2"/>
      <c r="H58" s="2"/>
      <c r="I58" s="2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2"/>
      <c r="AK58" s="2"/>
      <c r="AL58" s="2"/>
      <c r="AM58" s="2"/>
      <c r="AN58" s="2"/>
      <c r="AO58" s="2"/>
      <c r="AP58" s="22"/>
      <c r="AQ58" s="2"/>
      <c r="AR58" s="2"/>
      <c r="AS58" s="2"/>
      <c r="AT58" s="2"/>
      <c r="AU58" s="2"/>
      <c r="AV58" s="2"/>
      <c r="AW58" s="2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30"/>
      <c r="BI58" s="2"/>
      <c r="BJ58" s="2"/>
      <c r="BK58" s="2"/>
      <c r="BL58" s="2"/>
      <c r="BM58" s="2"/>
      <c r="BN58" s="2"/>
      <c r="BO58" s="2"/>
      <c r="BP58" s="2"/>
      <c r="BQ58" s="2"/>
    </row>
    <row r="59" spans="2:69">
      <c r="B59" s="2"/>
      <c r="C59" s="2"/>
      <c r="D59" s="2"/>
      <c r="E59" s="2"/>
      <c r="F59" s="2"/>
      <c r="G59" s="2"/>
      <c r="H59" s="2"/>
      <c r="I59" s="2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2"/>
      <c r="AK59" s="2"/>
      <c r="AL59" s="2"/>
      <c r="AM59" s="2"/>
      <c r="AN59" s="2"/>
      <c r="AO59" s="2"/>
      <c r="AP59" s="22"/>
      <c r="AQ59" s="2"/>
      <c r="AR59" s="2"/>
      <c r="AS59" s="2"/>
      <c r="AT59" s="2"/>
      <c r="AU59" s="2"/>
      <c r="AV59" s="2"/>
      <c r="AW59" s="2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30"/>
      <c r="BI59" s="2"/>
      <c r="BJ59" s="2"/>
      <c r="BK59" s="2"/>
      <c r="BL59" s="2"/>
      <c r="BM59" s="2"/>
      <c r="BN59" s="2"/>
      <c r="BO59" s="2"/>
      <c r="BP59" s="2"/>
      <c r="BQ59" s="2"/>
    </row>
    <row r="60" spans="2:69">
      <c r="B60" s="2"/>
      <c r="C60" s="2"/>
      <c r="D60" s="2"/>
      <c r="E60" s="2"/>
      <c r="F60" s="2"/>
      <c r="G60" s="2"/>
      <c r="H60" s="2"/>
      <c r="I60" s="2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2"/>
      <c r="AK60" s="2"/>
      <c r="AL60" s="2"/>
      <c r="AM60" s="2"/>
      <c r="AN60" s="2"/>
      <c r="AO60" s="2"/>
      <c r="AP60" s="22"/>
      <c r="AQ60" s="2"/>
      <c r="AR60" s="2"/>
      <c r="AS60" s="2"/>
      <c r="AT60" s="2"/>
      <c r="AU60" s="2"/>
      <c r="AV60" s="2"/>
      <c r="AW60" s="2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30"/>
      <c r="BI60" s="2"/>
      <c r="BJ60" s="2"/>
      <c r="BK60" s="2"/>
      <c r="BL60" s="2"/>
      <c r="BM60" s="2"/>
      <c r="BN60" s="2"/>
      <c r="BO60" s="2"/>
      <c r="BP60" s="2"/>
      <c r="BQ60" s="2"/>
    </row>
    <row r="61" spans="2:69">
      <c r="B61" s="2"/>
      <c r="C61" s="2"/>
      <c r="D61" s="2"/>
      <c r="E61" s="2"/>
      <c r="F61" s="2"/>
      <c r="G61" s="2"/>
      <c r="H61" s="2"/>
      <c r="I61" s="2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2"/>
      <c r="AK61" s="2"/>
      <c r="AL61" s="2"/>
      <c r="AM61" s="2"/>
      <c r="AN61" s="2"/>
      <c r="AO61" s="2"/>
      <c r="AP61" s="22"/>
      <c r="AQ61" s="2"/>
      <c r="AR61" s="2"/>
      <c r="AS61" s="2"/>
      <c r="AT61" s="2"/>
      <c r="AU61" s="2"/>
      <c r="AV61" s="2"/>
      <c r="AW61" s="2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30"/>
      <c r="BI61" s="2"/>
      <c r="BJ61" s="2"/>
      <c r="BK61" s="2"/>
      <c r="BL61" s="2"/>
      <c r="BM61" s="2"/>
      <c r="BN61" s="2"/>
      <c r="BO61" s="2"/>
      <c r="BP61" s="2"/>
      <c r="BQ61" s="2"/>
    </row>
    <row r="62" spans="2:69">
      <c r="B62" s="2"/>
      <c r="C62" s="2"/>
      <c r="D62" s="2"/>
      <c r="E62" s="2"/>
      <c r="F62" s="2"/>
      <c r="G62" s="2"/>
      <c r="H62" s="2"/>
      <c r="I62" s="2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2"/>
      <c r="AK62" s="2"/>
      <c r="AL62" s="2"/>
      <c r="AM62" s="2"/>
      <c r="AN62" s="2"/>
      <c r="AO62" s="2"/>
      <c r="AP62" s="22"/>
      <c r="AQ62" s="2"/>
      <c r="AR62" s="2"/>
      <c r="AS62" s="2"/>
      <c r="AT62" s="2"/>
      <c r="AU62" s="2"/>
      <c r="AV62" s="2"/>
      <c r="AW62" s="2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30"/>
      <c r="BI62" s="2"/>
      <c r="BJ62" s="2"/>
      <c r="BK62" s="2"/>
      <c r="BL62" s="2"/>
      <c r="BM62" s="2"/>
      <c r="BN62" s="2"/>
      <c r="BO62" s="2"/>
      <c r="BP62" s="2"/>
      <c r="BQ62" s="2"/>
    </row>
    <row r="63" spans="2:69">
      <c r="B63" s="2"/>
      <c r="C63" s="2"/>
      <c r="D63" s="2"/>
      <c r="E63" s="2"/>
      <c r="F63" s="2"/>
      <c r="G63" s="2"/>
      <c r="H63" s="2"/>
      <c r="I63" s="2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2"/>
      <c r="AK63" s="2"/>
      <c r="AL63" s="2"/>
      <c r="AM63" s="2"/>
      <c r="AN63" s="2"/>
      <c r="AO63" s="2"/>
      <c r="AP63" s="22"/>
      <c r="AQ63" s="2"/>
      <c r="AR63" s="2"/>
      <c r="AS63" s="2"/>
      <c r="AT63" s="2"/>
      <c r="AU63" s="2"/>
      <c r="AV63" s="2"/>
      <c r="AW63" s="2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30"/>
      <c r="BI63" s="2"/>
      <c r="BJ63" s="2"/>
      <c r="BK63" s="2"/>
      <c r="BL63" s="2"/>
      <c r="BM63" s="2"/>
      <c r="BN63" s="2"/>
      <c r="BO63" s="2"/>
      <c r="BP63" s="2"/>
      <c r="BQ63" s="2"/>
    </row>
    <row r="64" spans="2:69">
      <c r="B64" s="2"/>
      <c r="C64" s="2"/>
      <c r="D64" s="2"/>
      <c r="E64" s="2"/>
      <c r="F64" s="2"/>
      <c r="G64" s="2"/>
      <c r="H64" s="2"/>
      <c r="I64" s="2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2"/>
      <c r="AK64" s="2"/>
      <c r="AL64" s="2"/>
      <c r="AM64" s="2"/>
      <c r="AN64" s="2"/>
      <c r="AO64" s="2"/>
      <c r="AP64" s="22"/>
      <c r="AQ64" s="2"/>
      <c r="AR64" s="2"/>
      <c r="AS64" s="2"/>
      <c r="AT64" s="2"/>
      <c r="AU64" s="2"/>
      <c r="AV64" s="2"/>
      <c r="AW64" s="2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30"/>
      <c r="BI64" s="2"/>
      <c r="BJ64" s="2"/>
      <c r="BK64" s="2"/>
      <c r="BL64" s="2"/>
      <c r="BM64" s="2"/>
      <c r="BN64" s="2"/>
      <c r="BO64" s="2"/>
      <c r="BP64" s="2"/>
      <c r="BQ64" s="2"/>
    </row>
    <row r="65" spans="2:69">
      <c r="B65" s="2"/>
      <c r="C65" s="2"/>
      <c r="D65" s="2"/>
      <c r="E65" s="2"/>
      <c r="F65" s="2"/>
      <c r="G65" s="2"/>
      <c r="H65" s="2"/>
      <c r="I65" s="2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2"/>
      <c r="AK65" s="2"/>
      <c r="AL65" s="2"/>
      <c r="AM65" s="2"/>
      <c r="AN65" s="2"/>
      <c r="AO65" s="2"/>
      <c r="AP65" s="22"/>
      <c r="AQ65" s="2"/>
      <c r="AR65" s="2"/>
      <c r="AS65" s="2"/>
      <c r="AT65" s="2"/>
      <c r="AU65" s="2"/>
      <c r="AV65" s="2"/>
      <c r="AW65" s="2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30"/>
      <c r="BI65" s="2"/>
      <c r="BJ65" s="2"/>
      <c r="BK65" s="2"/>
      <c r="BL65" s="2"/>
      <c r="BM65" s="2"/>
      <c r="BN65" s="2"/>
      <c r="BO65" s="2"/>
      <c r="BP65" s="2"/>
      <c r="BQ65" s="2"/>
    </row>
    <row r="66" spans="2:69">
      <c r="B66" s="2"/>
      <c r="C66" s="2"/>
      <c r="D66" s="2"/>
      <c r="E66" s="2"/>
      <c r="F66" s="2"/>
      <c r="G66" s="2"/>
      <c r="H66" s="2"/>
      <c r="I66" s="2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2"/>
      <c r="AK66" s="2"/>
      <c r="AL66" s="2"/>
      <c r="AM66" s="2"/>
      <c r="AN66" s="2"/>
      <c r="AO66" s="2"/>
      <c r="AP66" s="22"/>
      <c r="AQ66" s="2"/>
      <c r="AR66" s="2"/>
      <c r="AS66" s="2"/>
      <c r="AT66" s="2"/>
      <c r="AU66" s="2"/>
      <c r="AV66" s="2"/>
      <c r="AW66" s="2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30"/>
      <c r="BI66" s="2"/>
      <c r="BJ66" s="2"/>
      <c r="BK66" s="2"/>
      <c r="BL66" s="2"/>
      <c r="BM66" s="2"/>
      <c r="BN66" s="2"/>
      <c r="BO66" s="2"/>
      <c r="BP66" s="2"/>
      <c r="BQ66" s="2"/>
    </row>
    <row r="67" spans="2:69">
      <c r="B67" s="2"/>
      <c r="C67" s="2"/>
      <c r="D67" s="2"/>
      <c r="E67" s="2"/>
      <c r="F67" s="2"/>
      <c r="G67" s="2"/>
      <c r="H67" s="2"/>
      <c r="I67" s="2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2"/>
      <c r="AK67" s="2"/>
      <c r="AL67" s="2"/>
      <c r="AM67" s="2"/>
      <c r="AN67" s="2"/>
      <c r="AO67" s="2"/>
      <c r="AP67" s="22"/>
      <c r="AQ67" s="2"/>
      <c r="AR67" s="2"/>
      <c r="AS67" s="2"/>
      <c r="AT67" s="2"/>
      <c r="AU67" s="2"/>
      <c r="AV67" s="2"/>
      <c r="AW67" s="2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30"/>
      <c r="BI67" s="2"/>
      <c r="BJ67" s="2"/>
      <c r="BK67" s="2"/>
      <c r="BL67" s="2"/>
      <c r="BM67" s="2"/>
      <c r="BN67" s="2"/>
      <c r="BO67" s="2"/>
      <c r="BP67" s="2"/>
      <c r="BQ67" s="2"/>
    </row>
    <row r="68" spans="2:69">
      <c r="B68" s="2"/>
      <c r="C68" s="2"/>
      <c r="D68" s="2"/>
      <c r="E68" s="2"/>
      <c r="F68" s="2"/>
      <c r="G68" s="2"/>
      <c r="H68" s="2"/>
      <c r="I68" s="2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2"/>
      <c r="AK68" s="2"/>
      <c r="AL68" s="2"/>
      <c r="AM68" s="2"/>
      <c r="AN68" s="2"/>
      <c r="AO68" s="2"/>
      <c r="AP68" s="22"/>
      <c r="AQ68" s="2"/>
      <c r="AR68" s="2"/>
      <c r="AS68" s="2"/>
      <c r="AT68" s="2"/>
      <c r="AU68" s="2"/>
      <c r="AV68" s="2"/>
      <c r="AW68" s="2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30"/>
      <c r="BI68" s="2"/>
      <c r="BJ68" s="2"/>
      <c r="BK68" s="2"/>
      <c r="BL68" s="2"/>
      <c r="BM68" s="2"/>
      <c r="BN68" s="2"/>
      <c r="BO68" s="2"/>
      <c r="BP68" s="2"/>
      <c r="BQ68" s="2"/>
    </row>
    <row r="69" spans="2:69">
      <c r="B69" s="2"/>
      <c r="C69" s="2"/>
      <c r="D69" s="2"/>
      <c r="E69" s="2"/>
      <c r="F69" s="2"/>
      <c r="G69" s="2"/>
      <c r="H69" s="2"/>
      <c r="I69" s="2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2"/>
      <c r="AK69" s="2"/>
      <c r="AL69" s="2"/>
      <c r="AM69" s="2"/>
      <c r="AN69" s="2"/>
      <c r="AO69" s="2"/>
      <c r="AP69" s="22"/>
      <c r="AQ69" s="2"/>
      <c r="AR69" s="2"/>
      <c r="AS69" s="2"/>
      <c r="AT69" s="2"/>
      <c r="AU69" s="2"/>
      <c r="AV69" s="2"/>
      <c r="AW69" s="2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30"/>
      <c r="BI69" s="2"/>
      <c r="BJ69" s="2"/>
      <c r="BK69" s="2"/>
      <c r="BL69" s="2"/>
      <c r="BM69" s="2"/>
      <c r="BN69" s="2"/>
      <c r="BO69" s="2"/>
      <c r="BP69" s="2"/>
      <c r="BQ69" s="2"/>
    </row>
    <row r="70" spans="2:69">
      <c r="B70" s="2"/>
      <c r="C70" s="2"/>
      <c r="D70" s="2"/>
      <c r="E70" s="2"/>
      <c r="F70" s="2"/>
      <c r="G70" s="2"/>
      <c r="H70" s="2"/>
      <c r="I70" s="2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2"/>
      <c r="AK70" s="2"/>
      <c r="AL70" s="2"/>
      <c r="AM70" s="2"/>
      <c r="AN70" s="2"/>
      <c r="AO70" s="2"/>
      <c r="AP70" s="22"/>
      <c r="AQ70" s="2"/>
      <c r="AR70" s="2"/>
      <c r="AS70" s="2"/>
      <c r="AT70" s="2"/>
      <c r="AU70" s="2"/>
      <c r="AV70" s="2"/>
      <c r="AW70" s="2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30"/>
      <c r="BI70" s="2"/>
      <c r="BJ70" s="2"/>
      <c r="BK70" s="2"/>
      <c r="BL70" s="2"/>
      <c r="BM70" s="2"/>
      <c r="BN70" s="2"/>
      <c r="BO70" s="2"/>
      <c r="BP70" s="2"/>
      <c r="BQ70" s="2"/>
    </row>
    <row r="71" spans="2:69">
      <c r="B71" s="2"/>
      <c r="C71" s="2"/>
      <c r="D71" s="2"/>
      <c r="E71" s="2"/>
      <c r="F71" s="2"/>
      <c r="G71" s="2"/>
      <c r="H71" s="2"/>
      <c r="I71" s="2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2"/>
      <c r="AK71" s="2"/>
      <c r="AL71" s="2"/>
      <c r="AM71" s="2"/>
      <c r="AN71" s="2"/>
      <c r="AO71" s="2"/>
      <c r="AP71" s="22"/>
      <c r="AQ71" s="2"/>
      <c r="AR71" s="2"/>
      <c r="AS71" s="2"/>
      <c r="AT71" s="2"/>
      <c r="AU71" s="2"/>
      <c r="AV71" s="2"/>
      <c r="AW71" s="2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30"/>
      <c r="BI71" s="2"/>
      <c r="BJ71" s="2"/>
      <c r="BK71" s="2"/>
      <c r="BL71" s="2"/>
      <c r="BM71" s="2"/>
      <c r="BN71" s="2"/>
      <c r="BO71" s="2"/>
      <c r="BP71" s="2"/>
      <c r="BQ71" s="2"/>
    </row>
    <row r="72" spans="2:69">
      <c r="B72" s="2"/>
      <c r="C72" s="2"/>
      <c r="D72" s="2"/>
      <c r="E72" s="2"/>
      <c r="F72" s="2"/>
      <c r="G72" s="2"/>
      <c r="H72" s="2"/>
      <c r="I72" s="2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2"/>
      <c r="AK72" s="2"/>
      <c r="AL72" s="2"/>
      <c r="AM72" s="2"/>
      <c r="AN72" s="2"/>
      <c r="AO72" s="2"/>
      <c r="AP72" s="22"/>
      <c r="AQ72" s="2"/>
      <c r="AR72" s="2"/>
      <c r="AS72" s="2"/>
      <c r="AT72" s="2"/>
      <c r="AU72" s="2"/>
      <c r="AV72" s="2"/>
      <c r="AW72" s="2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30"/>
      <c r="BI72" s="2"/>
      <c r="BJ72" s="2"/>
      <c r="BK72" s="2"/>
      <c r="BL72" s="2"/>
      <c r="BM72" s="2"/>
      <c r="BN72" s="2"/>
      <c r="BO72" s="2"/>
      <c r="BP72" s="2"/>
      <c r="BQ72" s="2"/>
    </row>
    <row r="73" spans="2:69">
      <c r="B73" s="2"/>
      <c r="C73" s="2"/>
      <c r="D73" s="2"/>
      <c r="E73" s="2"/>
      <c r="F73" s="2"/>
      <c r="G73" s="2"/>
      <c r="H73" s="2"/>
      <c r="I73" s="2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2"/>
      <c r="AK73" s="2"/>
      <c r="AL73" s="2"/>
      <c r="AM73" s="2"/>
      <c r="AN73" s="2"/>
      <c r="AO73" s="2"/>
      <c r="AP73" s="22"/>
      <c r="AQ73" s="2"/>
      <c r="AR73" s="2"/>
      <c r="AS73" s="2"/>
      <c r="AT73" s="2"/>
      <c r="AU73" s="2"/>
      <c r="AV73" s="2"/>
      <c r="AW73" s="2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30"/>
      <c r="BI73" s="2"/>
      <c r="BJ73" s="2"/>
      <c r="BK73" s="2"/>
      <c r="BL73" s="2"/>
      <c r="BM73" s="2"/>
      <c r="BN73" s="2"/>
      <c r="BO73" s="2"/>
      <c r="BP73" s="2"/>
      <c r="BQ73" s="2"/>
    </row>
    <row r="74" spans="2:69">
      <c r="B74" s="2"/>
      <c r="C74" s="2"/>
      <c r="D74" s="2"/>
      <c r="E74" s="2"/>
      <c r="F74" s="2"/>
      <c r="G74" s="2"/>
      <c r="H74" s="2"/>
      <c r="I74" s="2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2"/>
      <c r="AK74" s="2"/>
      <c r="AL74" s="2"/>
      <c r="AM74" s="2"/>
      <c r="AN74" s="2"/>
      <c r="AO74" s="2"/>
      <c r="AP74" s="22"/>
      <c r="AQ74" s="2"/>
      <c r="AR74" s="2"/>
      <c r="AS74" s="2"/>
      <c r="AT74" s="2"/>
      <c r="AU74" s="2"/>
      <c r="AV74" s="2"/>
      <c r="AW74" s="2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30"/>
      <c r="BI74" s="2"/>
      <c r="BJ74" s="2"/>
      <c r="BK74" s="2"/>
      <c r="BL74" s="2"/>
      <c r="BM74" s="2"/>
      <c r="BN74" s="2"/>
      <c r="BO74" s="2"/>
      <c r="BP74" s="2"/>
      <c r="BQ74" s="2"/>
    </row>
    <row r="75" spans="2:69">
      <c r="B75" s="2"/>
      <c r="C75" s="2"/>
      <c r="D75" s="2"/>
      <c r="E75" s="2"/>
      <c r="F75" s="2"/>
      <c r="G75" s="2"/>
      <c r="H75" s="2"/>
      <c r="I75" s="2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2"/>
      <c r="AK75" s="2"/>
      <c r="AL75" s="2"/>
      <c r="AM75" s="2"/>
      <c r="AN75" s="2"/>
      <c r="AO75" s="2"/>
      <c r="AP75" s="22"/>
      <c r="AQ75" s="2"/>
      <c r="AR75" s="2"/>
      <c r="AS75" s="2"/>
      <c r="AT75" s="2"/>
      <c r="AU75" s="2"/>
      <c r="AV75" s="2"/>
      <c r="AW75" s="2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30"/>
      <c r="BI75" s="2"/>
      <c r="BJ75" s="2"/>
      <c r="BK75" s="2"/>
      <c r="BL75" s="2"/>
      <c r="BM75" s="2"/>
      <c r="BN75" s="2"/>
      <c r="BO75" s="2"/>
      <c r="BP75" s="2"/>
      <c r="BQ75" s="2"/>
    </row>
    <row r="76" spans="2:69">
      <c r="B76" s="2"/>
      <c r="C76" s="2"/>
      <c r="D76" s="2"/>
      <c r="E76" s="2"/>
      <c r="F76" s="2"/>
      <c r="G76" s="2"/>
      <c r="H76" s="2"/>
      <c r="I76" s="2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2"/>
      <c r="AK76" s="2"/>
      <c r="AL76" s="2"/>
      <c r="AM76" s="2"/>
      <c r="AN76" s="2"/>
      <c r="AO76" s="2"/>
      <c r="AP76" s="22"/>
      <c r="AQ76" s="2"/>
      <c r="AR76" s="2"/>
      <c r="AS76" s="2"/>
      <c r="AT76" s="2"/>
      <c r="AU76" s="2"/>
      <c r="AV76" s="2"/>
      <c r="AW76" s="2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30"/>
      <c r="BI76" s="2"/>
      <c r="BJ76" s="2"/>
      <c r="BK76" s="2"/>
      <c r="BL76" s="2"/>
      <c r="BM76" s="2"/>
      <c r="BN76" s="2"/>
      <c r="BO76" s="2"/>
      <c r="BP76" s="2"/>
      <c r="BQ76" s="2"/>
    </row>
    <row r="77" spans="2:69">
      <c r="B77" s="2"/>
      <c r="C77" s="2"/>
      <c r="D77" s="2"/>
      <c r="E77" s="2"/>
      <c r="F77" s="2"/>
      <c r="G77" s="2"/>
      <c r="H77" s="2"/>
      <c r="I77" s="2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2"/>
      <c r="AK77" s="2"/>
      <c r="AL77" s="2"/>
      <c r="AM77" s="2"/>
      <c r="AN77" s="2"/>
      <c r="AO77" s="2"/>
      <c r="AP77" s="22"/>
      <c r="AQ77" s="2"/>
      <c r="AR77" s="2"/>
      <c r="AS77" s="2"/>
      <c r="AT77" s="2"/>
      <c r="AU77" s="2"/>
      <c r="AV77" s="2"/>
      <c r="AW77" s="2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30"/>
      <c r="BI77" s="2"/>
      <c r="BJ77" s="2"/>
      <c r="BK77" s="2"/>
      <c r="BL77" s="2"/>
      <c r="BM77" s="2"/>
      <c r="BN77" s="2"/>
      <c r="BO77" s="2"/>
      <c r="BP77" s="2"/>
      <c r="BQ77" s="2"/>
    </row>
    <row r="78" spans="2:69">
      <c r="B78" s="2"/>
      <c r="C78" s="2"/>
      <c r="D78" s="2"/>
      <c r="E78" s="2"/>
      <c r="F78" s="2"/>
      <c r="G78" s="2"/>
      <c r="H78" s="2"/>
      <c r="I78" s="2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2"/>
      <c r="AK78" s="2"/>
      <c r="AL78" s="2"/>
      <c r="AM78" s="2"/>
      <c r="AN78" s="2"/>
      <c r="AO78" s="2"/>
      <c r="AP78" s="22"/>
      <c r="AQ78" s="2"/>
      <c r="AR78" s="2"/>
      <c r="AS78" s="2"/>
      <c r="AT78" s="2"/>
      <c r="AU78" s="2"/>
      <c r="AV78" s="2"/>
      <c r="AW78" s="2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30"/>
      <c r="BI78" s="2"/>
      <c r="BJ78" s="2"/>
      <c r="BK78" s="2"/>
      <c r="BL78" s="2"/>
      <c r="BM78" s="2"/>
      <c r="BN78" s="2"/>
      <c r="BO78" s="2"/>
      <c r="BP78" s="2"/>
      <c r="BQ78" s="2"/>
    </row>
    <row r="79" spans="2:69">
      <c r="B79" s="2"/>
      <c r="C79" s="2"/>
      <c r="D79" s="2"/>
      <c r="E79" s="2"/>
      <c r="F79" s="2"/>
      <c r="G79" s="2"/>
      <c r="H79" s="2"/>
      <c r="I79" s="2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2"/>
      <c r="AK79" s="2"/>
      <c r="AL79" s="2"/>
      <c r="AM79" s="2"/>
      <c r="AN79" s="2"/>
      <c r="AO79" s="2"/>
      <c r="AP79" s="22"/>
      <c r="AQ79" s="2"/>
      <c r="AR79" s="2"/>
      <c r="AS79" s="2"/>
      <c r="AT79" s="2"/>
      <c r="AU79" s="2"/>
      <c r="AV79" s="2"/>
      <c r="AW79" s="2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30"/>
      <c r="BI79" s="2"/>
      <c r="BJ79" s="2"/>
      <c r="BK79" s="2"/>
      <c r="BL79" s="2"/>
      <c r="BM79" s="2"/>
      <c r="BN79" s="2"/>
      <c r="BO79" s="2"/>
      <c r="BP79" s="2"/>
      <c r="BQ79" s="2"/>
    </row>
    <row r="80" spans="2:69">
      <c r="B80" s="2"/>
      <c r="C80" s="2"/>
      <c r="D80" s="2"/>
      <c r="E80" s="2"/>
      <c r="F80" s="2"/>
      <c r="G80" s="2"/>
      <c r="H80" s="2"/>
      <c r="I80" s="2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2"/>
      <c r="AK80" s="2"/>
      <c r="AL80" s="2"/>
      <c r="AM80" s="2"/>
      <c r="AN80" s="2"/>
      <c r="AO80" s="2"/>
      <c r="AP80" s="22"/>
      <c r="AQ80" s="2"/>
      <c r="AR80" s="2"/>
      <c r="AS80" s="2"/>
      <c r="AT80" s="2"/>
      <c r="AU80" s="2"/>
      <c r="AV80" s="2"/>
      <c r="AW80" s="2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30"/>
      <c r="BI80" s="2"/>
      <c r="BJ80" s="2"/>
      <c r="BK80" s="2"/>
      <c r="BL80" s="2"/>
      <c r="BM80" s="2"/>
      <c r="BN80" s="2"/>
      <c r="BO80" s="2"/>
      <c r="BP80" s="2"/>
      <c r="BQ80" s="2"/>
    </row>
    <row r="81" spans="2:69">
      <c r="B81" s="2"/>
      <c r="C81" s="2"/>
      <c r="D81" s="2"/>
      <c r="E81" s="2"/>
      <c r="F81" s="2"/>
      <c r="G81" s="2"/>
      <c r="H81" s="2"/>
      <c r="I81" s="2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2"/>
      <c r="AK81" s="2"/>
      <c r="AL81" s="2"/>
      <c r="AM81" s="2"/>
      <c r="AN81" s="2"/>
      <c r="AO81" s="2"/>
      <c r="AP81" s="22"/>
      <c r="AQ81" s="2"/>
      <c r="AR81" s="2"/>
      <c r="AS81" s="2"/>
      <c r="AT81" s="2"/>
      <c r="AU81" s="2"/>
      <c r="AV81" s="2"/>
      <c r="AW81" s="2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30"/>
      <c r="BI81" s="2"/>
      <c r="BJ81" s="2"/>
      <c r="BK81" s="2"/>
      <c r="BL81" s="2"/>
      <c r="BM81" s="2"/>
      <c r="BN81" s="2"/>
      <c r="BO81" s="2"/>
      <c r="BP81" s="2"/>
      <c r="BQ81" s="2"/>
    </row>
    <row r="82" spans="2:69">
      <c r="B82" s="2"/>
      <c r="C82" s="2"/>
      <c r="D82" s="2"/>
      <c r="E82" s="2"/>
      <c r="F82" s="2"/>
      <c r="G82" s="2"/>
      <c r="H82" s="2"/>
      <c r="I82" s="2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2"/>
      <c r="AK82" s="2"/>
      <c r="AL82" s="2"/>
      <c r="AM82" s="2"/>
      <c r="AN82" s="2"/>
      <c r="AO82" s="2"/>
      <c r="AP82" s="22"/>
      <c r="AQ82" s="2"/>
      <c r="AR82" s="2"/>
      <c r="AS82" s="2"/>
      <c r="AT82" s="2"/>
      <c r="AU82" s="2"/>
      <c r="AV82" s="2"/>
      <c r="AW82" s="2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30"/>
      <c r="BI82" s="2"/>
      <c r="BJ82" s="2"/>
      <c r="BK82" s="2"/>
      <c r="BL82" s="2"/>
      <c r="BM82" s="2"/>
      <c r="BN82" s="2"/>
      <c r="BO82" s="2"/>
      <c r="BP82" s="2"/>
      <c r="BQ82" s="2"/>
    </row>
    <row r="83" spans="2:69">
      <c r="B83" s="2"/>
      <c r="C83" s="2"/>
      <c r="D83" s="2"/>
      <c r="E83" s="2"/>
      <c r="F83" s="2"/>
      <c r="G83" s="2"/>
      <c r="H83" s="2"/>
      <c r="I83" s="2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2"/>
      <c r="AK83" s="2"/>
      <c r="AL83" s="2"/>
      <c r="AM83" s="2"/>
      <c r="AN83" s="2"/>
      <c r="AO83" s="2"/>
      <c r="AP83" s="22"/>
      <c r="AQ83" s="2"/>
      <c r="AR83" s="2"/>
      <c r="AS83" s="2"/>
      <c r="AT83" s="2"/>
      <c r="AU83" s="2"/>
      <c r="AV83" s="2"/>
      <c r="AW83" s="2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30"/>
      <c r="BI83" s="2"/>
      <c r="BJ83" s="2"/>
      <c r="BK83" s="2"/>
      <c r="BL83" s="2"/>
      <c r="BM83" s="2"/>
      <c r="BN83" s="2"/>
      <c r="BO83" s="2"/>
      <c r="BP83" s="2"/>
      <c r="BQ83" s="2"/>
    </row>
    <row r="84" spans="2:69">
      <c r="B84" s="2"/>
      <c r="C84" s="2"/>
      <c r="D84" s="2"/>
      <c r="E84" s="2"/>
      <c r="F84" s="2"/>
      <c r="G84" s="2"/>
      <c r="H84" s="2"/>
      <c r="I84" s="2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2"/>
      <c r="AK84" s="2"/>
      <c r="AL84" s="2"/>
      <c r="AM84" s="2"/>
      <c r="AN84" s="2"/>
      <c r="AO84" s="2"/>
      <c r="AP84" s="22"/>
      <c r="AQ84" s="2"/>
      <c r="AR84" s="2"/>
      <c r="AS84" s="2"/>
      <c r="AT84" s="2"/>
      <c r="AU84" s="2"/>
      <c r="AV84" s="2"/>
      <c r="AW84" s="2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30"/>
      <c r="BI84" s="2"/>
      <c r="BJ84" s="2"/>
      <c r="BK84" s="2"/>
      <c r="BL84" s="2"/>
      <c r="BM84" s="2"/>
      <c r="BN84" s="2"/>
      <c r="BO84" s="2"/>
      <c r="BP84" s="2"/>
      <c r="BQ84" s="2"/>
    </row>
    <row r="85" spans="2:69">
      <c r="B85" s="2"/>
      <c r="C85" s="2"/>
      <c r="D85" s="2"/>
      <c r="E85" s="2"/>
      <c r="F85" s="2"/>
      <c r="G85" s="2"/>
      <c r="H85" s="2"/>
      <c r="I85" s="2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2"/>
      <c r="AK85" s="2"/>
      <c r="AL85" s="2"/>
      <c r="AM85" s="2"/>
      <c r="AN85" s="2"/>
      <c r="AO85" s="2"/>
      <c r="AP85" s="22"/>
      <c r="AQ85" s="2"/>
      <c r="AR85" s="2"/>
      <c r="AS85" s="2"/>
      <c r="AT85" s="2"/>
      <c r="AU85" s="2"/>
      <c r="AV85" s="2"/>
      <c r="AW85" s="2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30"/>
      <c r="BI85" s="2"/>
      <c r="BJ85" s="2"/>
      <c r="BK85" s="2"/>
      <c r="BL85" s="2"/>
      <c r="BM85" s="2"/>
      <c r="BN85" s="2"/>
      <c r="BO85" s="2"/>
      <c r="BP85" s="2"/>
      <c r="BQ85" s="2"/>
    </row>
    <row r="86" spans="2:69">
      <c r="B86" s="2"/>
      <c r="C86" s="2"/>
      <c r="D86" s="2"/>
      <c r="E86" s="2"/>
      <c r="F86" s="2"/>
      <c r="G86" s="2"/>
      <c r="H86" s="2"/>
      <c r="I86" s="2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2"/>
      <c r="AK86" s="2"/>
      <c r="AL86" s="2"/>
      <c r="AM86" s="2"/>
      <c r="AN86" s="2"/>
      <c r="AO86" s="2"/>
      <c r="AP86" s="22"/>
      <c r="AQ86" s="2"/>
      <c r="AR86" s="2"/>
      <c r="AS86" s="2"/>
      <c r="AT86" s="2"/>
      <c r="AU86" s="2"/>
      <c r="AV86" s="2"/>
      <c r="AW86" s="2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30"/>
      <c r="BI86" s="2"/>
      <c r="BJ86" s="2"/>
      <c r="BK86" s="2"/>
      <c r="BL86" s="2"/>
      <c r="BM86" s="2"/>
      <c r="BN86" s="2"/>
      <c r="BO86" s="2"/>
      <c r="BP86" s="2"/>
      <c r="BQ86" s="2"/>
    </row>
    <row r="87" spans="2:69">
      <c r="B87" s="2"/>
      <c r="C87" s="2"/>
      <c r="D87" s="2"/>
      <c r="E87" s="2"/>
      <c r="F87" s="2"/>
      <c r="G87" s="2"/>
      <c r="H87" s="2"/>
      <c r="I87" s="2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2"/>
      <c r="AK87" s="2"/>
      <c r="AL87" s="2"/>
      <c r="AM87" s="2"/>
      <c r="AN87" s="2"/>
      <c r="AO87" s="2"/>
      <c r="AP87" s="22"/>
      <c r="AQ87" s="2"/>
      <c r="AR87" s="2"/>
      <c r="AS87" s="2"/>
      <c r="AT87" s="2"/>
      <c r="AU87" s="2"/>
      <c r="AV87" s="2"/>
      <c r="AW87" s="2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30"/>
      <c r="BI87" s="2"/>
      <c r="BJ87" s="2"/>
      <c r="BK87" s="2"/>
      <c r="BL87" s="2"/>
      <c r="BM87" s="2"/>
      <c r="BN87" s="2"/>
      <c r="BO87" s="2"/>
      <c r="BP87" s="2"/>
      <c r="BQ87" s="2"/>
    </row>
    <row r="88" spans="2:69">
      <c r="B88" s="2"/>
      <c r="C88" s="2"/>
      <c r="D88" s="2"/>
      <c r="E88" s="2"/>
      <c r="F88" s="2"/>
      <c r="G88" s="2"/>
      <c r="H88" s="2"/>
      <c r="I88" s="2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2"/>
      <c r="AK88" s="2"/>
      <c r="AL88" s="2"/>
      <c r="AM88" s="2"/>
      <c r="AN88" s="2"/>
      <c r="AO88" s="2"/>
      <c r="AP88" s="22"/>
      <c r="AQ88" s="2"/>
      <c r="AR88" s="2"/>
      <c r="AS88" s="2"/>
      <c r="AT88" s="2"/>
      <c r="AU88" s="2"/>
      <c r="AV88" s="2"/>
      <c r="AW88" s="2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30"/>
      <c r="BI88" s="2"/>
      <c r="BJ88" s="2"/>
      <c r="BK88" s="2"/>
      <c r="BL88" s="2"/>
      <c r="BM88" s="2"/>
      <c r="BN88" s="2"/>
      <c r="BO88" s="2"/>
      <c r="BP88" s="2"/>
      <c r="BQ88" s="2"/>
    </row>
    <row r="89" spans="2:69">
      <c r="B89" s="2"/>
      <c r="C89" s="2"/>
      <c r="D89" s="2"/>
      <c r="E89" s="2"/>
      <c r="F89" s="2"/>
      <c r="G89" s="2"/>
      <c r="H89" s="2"/>
      <c r="I89" s="2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2"/>
      <c r="AK89" s="2"/>
      <c r="AL89" s="2"/>
      <c r="AM89" s="2"/>
      <c r="AN89" s="2"/>
      <c r="AO89" s="2"/>
      <c r="AP89" s="22"/>
      <c r="AQ89" s="2"/>
      <c r="AR89" s="2"/>
      <c r="AS89" s="2"/>
      <c r="AT89" s="2"/>
      <c r="AU89" s="2"/>
      <c r="AV89" s="2"/>
      <c r="AW89" s="2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30"/>
      <c r="BI89" s="2"/>
      <c r="BJ89" s="2"/>
      <c r="BK89" s="2"/>
      <c r="BL89" s="2"/>
      <c r="BM89" s="2"/>
      <c r="BN89" s="2"/>
      <c r="BO89" s="2"/>
      <c r="BP89" s="2"/>
      <c r="BQ89" s="2"/>
    </row>
    <row r="90" spans="2:69">
      <c r="B90" s="2"/>
      <c r="C90" s="2"/>
      <c r="D90" s="2"/>
      <c r="E90" s="2"/>
      <c r="F90" s="2"/>
      <c r="G90" s="2"/>
      <c r="H90" s="2"/>
      <c r="I90" s="2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2"/>
      <c r="AK90" s="2"/>
      <c r="AL90" s="2"/>
      <c r="AM90" s="2"/>
      <c r="AN90" s="2"/>
      <c r="AO90" s="2"/>
      <c r="AP90" s="22"/>
      <c r="AQ90" s="2"/>
      <c r="AR90" s="2"/>
      <c r="AS90" s="2"/>
      <c r="AT90" s="2"/>
      <c r="AU90" s="2"/>
      <c r="AV90" s="2"/>
      <c r="AW90" s="2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30"/>
      <c r="BI90" s="2"/>
      <c r="BJ90" s="2"/>
      <c r="BK90" s="2"/>
      <c r="BL90" s="2"/>
      <c r="BM90" s="2"/>
      <c r="BN90" s="2"/>
      <c r="BO90" s="2"/>
      <c r="BP90" s="2"/>
      <c r="BQ90" s="2"/>
    </row>
    <row r="91" spans="2:69">
      <c r="B91" s="2"/>
      <c r="C91" s="2"/>
      <c r="D91" s="2"/>
      <c r="E91" s="2"/>
      <c r="F91" s="2"/>
      <c r="G91" s="2"/>
      <c r="H91" s="2"/>
      <c r="I91" s="2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2"/>
      <c r="AK91" s="2"/>
      <c r="AL91" s="2"/>
      <c r="AM91" s="2"/>
      <c r="AN91" s="2"/>
      <c r="AO91" s="2"/>
      <c r="AP91" s="22"/>
      <c r="AQ91" s="2"/>
      <c r="AR91" s="2"/>
      <c r="AS91" s="2"/>
      <c r="AT91" s="2"/>
      <c r="AU91" s="2"/>
      <c r="AV91" s="2"/>
      <c r="AW91" s="2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30"/>
      <c r="BI91" s="2"/>
      <c r="BJ91" s="2"/>
      <c r="BK91" s="2"/>
      <c r="BL91" s="2"/>
      <c r="BM91" s="2"/>
      <c r="BN91" s="2"/>
      <c r="BO91" s="2"/>
      <c r="BP91" s="2"/>
      <c r="BQ91" s="2"/>
    </row>
    <row r="92" spans="2:69">
      <c r="B92" s="2"/>
      <c r="C92" s="2"/>
      <c r="D92" s="2"/>
      <c r="E92" s="2"/>
      <c r="F92" s="2"/>
      <c r="G92" s="2"/>
      <c r="H92" s="2"/>
      <c r="I92" s="2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2"/>
      <c r="AK92" s="2"/>
      <c r="AL92" s="2"/>
      <c r="AM92" s="2"/>
      <c r="AN92" s="2"/>
      <c r="AO92" s="2"/>
      <c r="AP92" s="22"/>
      <c r="AQ92" s="2"/>
      <c r="AR92" s="2"/>
      <c r="AS92" s="2"/>
      <c r="AT92" s="2"/>
      <c r="AU92" s="2"/>
      <c r="AV92" s="2"/>
      <c r="AW92" s="2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30"/>
      <c r="BI92" s="2"/>
      <c r="BJ92" s="2"/>
      <c r="BK92" s="2"/>
      <c r="BL92" s="2"/>
      <c r="BM92" s="2"/>
      <c r="BN92" s="2"/>
      <c r="BO92" s="2"/>
      <c r="BP92" s="2"/>
      <c r="BQ92" s="2"/>
    </row>
    <row r="93" spans="2:69">
      <c r="B93" s="2"/>
      <c r="C93" s="2"/>
      <c r="D93" s="2"/>
      <c r="E93" s="2"/>
      <c r="F93" s="2"/>
      <c r="G93" s="2"/>
      <c r="H93" s="2"/>
      <c r="I93" s="2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2"/>
      <c r="AK93" s="2"/>
      <c r="AL93" s="2"/>
      <c r="AM93" s="2"/>
      <c r="AN93" s="2"/>
      <c r="AO93" s="2"/>
      <c r="AP93" s="22"/>
      <c r="AQ93" s="2"/>
      <c r="AR93" s="2"/>
      <c r="AS93" s="2"/>
      <c r="AT93" s="2"/>
      <c r="AU93" s="2"/>
      <c r="AV93" s="2"/>
      <c r="AW93" s="2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30"/>
      <c r="BI93" s="2"/>
      <c r="BJ93" s="2"/>
      <c r="BK93" s="2"/>
      <c r="BL93" s="2"/>
      <c r="BM93" s="2"/>
      <c r="BN93" s="2"/>
      <c r="BO93" s="2"/>
      <c r="BP93" s="2"/>
      <c r="BQ93" s="2"/>
    </row>
    <row r="94" spans="2:69">
      <c r="B94" s="2"/>
      <c r="C94" s="2"/>
      <c r="D94" s="2"/>
      <c r="E94" s="2"/>
      <c r="F94" s="2"/>
      <c r="G94" s="2"/>
      <c r="H94" s="2"/>
      <c r="I94" s="2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2"/>
      <c r="AK94" s="2"/>
      <c r="AL94" s="2"/>
      <c r="AM94" s="2"/>
      <c r="AN94" s="2"/>
      <c r="AO94" s="2"/>
      <c r="AP94" s="22"/>
      <c r="AQ94" s="2"/>
      <c r="AR94" s="2"/>
      <c r="AS94" s="2"/>
      <c r="AT94" s="2"/>
      <c r="AU94" s="2"/>
      <c r="AV94" s="2"/>
      <c r="AW94" s="2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30"/>
      <c r="BI94" s="2"/>
      <c r="BJ94" s="2"/>
      <c r="BK94" s="2"/>
      <c r="BL94" s="2"/>
      <c r="BM94" s="2"/>
      <c r="BN94" s="2"/>
      <c r="BO94" s="2"/>
      <c r="BP94" s="2"/>
      <c r="BQ94" s="2"/>
    </row>
    <row r="95" spans="2:69">
      <c r="B95" s="2"/>
      <c r="C95" s="2"/>
      <c r="D95" s="2"/>
      <c r="E95" s="2"/>
      <c r="F95" s="2"/>
      <c r="G95" s="2"/>
      <c r="H95" s="2"/>
      <c r="I95" s="2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2"/>
      <c r="AK95" s="2"/>
      <c r="AL95" s="2"/>
      <c r="AM95" s="2"/>
      <c r="AN95" s="2"/>
      <c r="AO95" s="2"/>
      <c r="AP95" s="22"/>
      <c r="AQ95" s="2"/>
      <c r="AR95" s="2"/>
      <c r="AS95" s="2"/>
      <c r="AT95" s="2"/>
      <c r="AU95" s="2"/>
      <c r="AV95" s="2"/>
      <c r="AW95" s="2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30"/>
      <c r="BI95" s="2"/>
      <c r="BJ95" s="2"/>
      <c r="BK95" s="2"/>
      <c r="BL95" s="2"/>
      <c r="BM95" s="2"/>
      <c r="BN95" s="2"/>
      <c r="BO95" s="2"/>
      <c r="BP95" s="2"/>
      <c r="BQ95" s="2"/>
    </row>
    <row r="96" spans="2:69">
      <c r="B96" s="2"/>
      <c r="C96" s="2"/>
      <c r="D96" s="2"/>
      <c r="E96" s="2"/>
      <c r="F96" s="2"/>
      <c r="G96" s="2"/>
      <c r="H96" s="2"/>
      <c r="I96" s="2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2"/>
      <c r="AK96" s="2"/>
      <c r="AL96" s="2"/>
      <c r="AM96" s="2"/>
      <c r="AN96" s="2"/>
      <c r="AO96" s="2"/>
      <c r="AP96" s="22"/>
      <c r="AQ96" s="2"/>
      <c r="AR96" s="2"/>
      <c r="AS96" s="2"/>
      <c r="AT96" s="2"/>
      <c r="AU96" s="2"/>
      <c r="AV96" s="2"/>
      <c r="AW96" s="2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30"/>
      <c r="BI96" s="2"/>
      <c r="BJ96" s="2"/>
      <c r="BK96" s="2"/>
      <c r="BL96" s="2"/>
      <c r="BM96" s="2"/>
      <c r="BN96" s="2"/>
      <c r="BO96" s="2"/>
      <c r="BP96" s="2"/>
      <c r="BQ96" s="2"/>
    </row>
    <row r="97" spans="2:69">
      <c r="B97" s="2"/>
      <c r="C97" s="2"/>
      <c r="D97" s="2"/>
      <c r="E97" s="2"/>
      <c r="F97" s="2"/>
      <c r="G97" s="2"/>
      <c r="H97" s="2"/>
      <c r="I97" s="2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2"/>
      <c r="AK97" s="2"/>
      <c r="AL97" s="2"/>
      <c r="AM97" s="2"/>
      <c r="AN97" s="2"/>
      <c r="AO97" s="2"/>
      <c r="AP97" s="22"/>
      <c r="AQ97" s="2"/>
      <c r="AR97" s="2"/>
      <c r="AS97" s="2"/>
      <c r="AT97" s="2"/>
      <c r="AU97" s="2"/>
      <c r="AV97" s="2"/>
      <c r="AW97" s="2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30"/>
      <c r="BI97" s="2"/>
      <c r="BJ97" s="2"/>
      <c r="BK97" s="2"/>
      <c r="BL97" s="2"/>
      <c r="BM97" s="2"/>
      <c r="BN97" s="2"/>
      <c r="BO97" s="2"/>
      <c r="BP97" s="2"/>
      <c r="BQ97" s="2"/>
    </row>
    <row r="98" spans="2:69">
      <c r="B98" s="2"/>
      <c r="C98" s="2"/>
      <c r="D98" s="2"/>
      <c r="E98" s="2"/>
      <c r="F98" s="2"/>
      <c r="G98" s="2"/>
      <c r="H98" s="2"/>
      <c r="I98" s="2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2"/>
      <c r="AK98" s="2"/>
      <c r="AL98" s="2"/>
      <c r="AM98" s="2"/>
      <c r="AN98" s="2"/>
      <c r="AO98" s="2"/>
      <c r="AP98" s="22"/>
      <c r="AQ98" s="2"/>
      <c r="AR98" s="2"/>
      <c r="AS98" s="2"/>
      <c r="AT98" s="2"/>
      <c r="AU98" s="2"/>
      <c r="AV98" s="2"/>
      <c r="AW98" s="2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30"/>
      <c r="BI98" s="2"/>
      <c r="BJ98" s="2"/>
      <c r="BK98" s="2"/>
      <c r="BL98" s="2"/>
      <c r="BM98" s="2"/>
      <c r="BN98" s="2"/>
      <c r="BO98" s="2"/>
      <c r="BP98" s="2"/>
      <c r="BQ98" s="2"/>
    </row>
    <row r="99" spans="2:69">
      <c r="B99" s="2"/>
      <c r="C99" s="2"/>
      <c r="D99" s="2"/>
      <c r="E99" s="2"/>
      <c r="F99" s="2"/>
      <c r="G99" s="2"/>
      <c r="H99" s="2"/>
      <c r="I99" s="2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2"/>
      <c r="AK99" s="2"/>
      <c r="AL99" s="2"/>
      <c r="AM99" s="2"/>
      <c r="AN99" s="2"/>
      <c r="AO99" s="2"/>
      <c r="AP99" s="22"/>
      <c r="AQ99" s="2"/>
      <c r="AR99" s="2"/>
      <c r="AS99" s="2"/>
      <c r="AT99" s="2"/>
      <c r="AU99" s="2"/>
      <c r="AV99" s="2"/>
      <c r="AW99" s="2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30"/>
      <c r="BI99" s="2"/>
      <c r="BJ99" s="2"/>
      <c r="BK99" s="2"/>
      <c r="BL99" s="2"/>
      <c r="BM99" s="2"/>
      <c r="BN99" s="2"/>
      <c r="BO99" s="2"/>
      <c r="BP99" s="2"/>
      <c r="BQ99" s="2"/>
    </row>
    <row r="100" spans="2:69">
      <c r="B100" s="2"/>
      <c r="C100" s="2"/>
      <c r="D100" s="2"/>
      <c r="E100" s="2"/>
      <c r="F100" s="2"/>
      <c r="G100" s="2"/>
      <c r="H100" s="2"/>
      <c r="I100" s="2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2"/>
      <c r="AK100" s="2"/>
      <c r="AL100" s="2"/>
      <c r="AM100" s="2"/>
      <c r="AN100" s="2"/>
      <c r="AO100" s="2"/>
      <c r="AP100" s="22"/>
      <c r="AQ100" s="2"/>
      <c r="AR100" s="2"/>
      <c r="AS100" s="2"/>
      <c r="AT100" s="2"/>
      <c r="AU100" s="2"/>
      <c r="AV100" s="2"/>
      <c r="AW100" s="2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30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2:69">
      <c r="B101" s="2"/>
      <c r="C101" s="2"/>
      <c r="D101" s="2"/>
      <c r="E101" s="2"/>
      <c r="F101" s="2"/>
      <c r="G101" s="2"/>
      <c r="H101" s="2"/>
      <c r="I101" s="2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2"/>
      <c r="AK101" s="2"/>
      <c r="AL101" s="2"/>
      <c r="AM101" s="2"/>
      <c r="AN101" s="2"/>
      <c r="AO101" s="2"/>
      <c r="AP101" s="22"/>
      <c r="AQ101" s="2"/>
      <c r="AR101" s="2"/>
      <c r="AS101" s="2"/>
      <c r="AT101" s="2"/>
      <c r="AU101" s="2"/>
      <c r="AV101" s="2"/>
      <c r="AW101" s="2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30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2:69">
      <c r="B102" s="2"/>
      <c r="C102" s="2"/>
      <c r="D102" s="2"/>
      <c r="E102" s="2"/>
      <c r="F102" s="2"/>
      <c r="G102" s="2"/>
      <c r="H102" s="2"/>
      <c r="I102" s="2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2"/>
      <c r="AK102" s="2"/>
      <c r="AL102" s="2"/>
      <c r="AM102" s="2"/>
      <c r="AN102" s="2"/>
      <c r="AO102" s="2"/>
      <c r="AP102" s="22"/>
      <c r="AQ102" s="2"/>
      <c r="AR102" s="2"/>
      <c r="AS102" s="2"/>
      <c r="AT102" s="2"/>
      <c r="AU102" s="2"/>
      <c r="AV102" s="2"/>
      <c r="AW102" s="2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30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2:69">
      <c r="B103" s="2"/>
      <c r="C103" s="2"/>
      <c r="D103" s="2"/>
      <c r="E103" s="2"/>
      <c r="F103" s="2"/>
      <c r="G103" s="2"/>
      <c r="H103" s="2"/>
      <c r="I103" s="2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2"/>
      <c r="AK103" s="2"/>
      <c r="AL103" s="2"/>
      <c r="AM103" s="2"/>
      <c r="AN103" s="2"/>
      <c r="AO103" s="2"/>
      <c r="AP103" s="22"/>
      <c r="AQ103" s="2"/>
      <c r="AR103" s="2"/>
      <c r="AS103" s="2"/>
      <c r="AT103" s="2"/>
      <c r="AU103" s="2"/>
      <c r="AV103" s="2"/>
      <c r="AW103" s="2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30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2:69">
      <c r="B104" s="2"/>
      <c r="C104" s="2"/>
      <c r="D104" s="2"/>
      <c r="E104" s="2"/>
      <c r="F104" s="2"/>
      <c r="G104" s="2"/>
      <c r="H104" s="2"/>
      <c r="I104" s="2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2"/>
      <c r="AK104" s="2"/>
      <c r="AL104" s="2"/>
      <c r="AM104" s="2"/>
      <c r="AN104" s="2"/>
      <c r="AO104" s="2"/>
      <c r="AP104" s="22"/>
      <c r="AQ104" s="2"/>
      <c r="AR104" s="2"/>
      <c r="AS104" s="2"/>
      <c r="AT104" s="2"/>
      <c r="AU104" s="2"/>
      <c r="AV104" s="2"/>
      <c r="AW104" s="2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30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2:69">
      <c r="B105" s="2"/>
      <c r="C105" s="2"/>
      <c r="D105" s="2"/>
      <c r="E105" s="2"/>
      <c r="F105" s="2"/>
      <c r="G105" s="2"/>
      <c r="H105" s="2"/>
      <c r="I105" s="2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2"/>
      <c r="AK105" s="2"/>
      <c r="AL105" s="2"/>
      <c r="AM105" s="2"/>
      <c r="AN105" s="2"/>
      <c r="AO105" s="2"/>
      <c r="AP105" s="22"/>
      <c r="AQ105" s="2"/>
      <c r="AR105" s="2"/>
      <c r="AS105" s="2"/>
      <c r="AT105" s="2"/>
      <c r="AU105" s="2"/>
      <c r="AV105" s="2"/>
      <c r="AW105" s="2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30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2:69">
      <c r="B106" s="2"/>
      <c r="C106" s="2"/>
      <c r="D106" s="2"/>
      <c r="E106" s="2"/>
      <c r="F106" s="2"/>
      <c r="G106" s="2"/>
      <c r="H106" s="2"/>
      <c r="I106" s="2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2"/>
      <c r="AK106" s="2"/>
      <c r="AL106" s="2"/>
      <c r="AM106" s="2"/>
      <c r="AN106" s="2"/>
      <c r="AO106" s="2"/>
      <c r="AP106" s="22"/>
      <c r="AQ106" s="2"/>
      <c r="AR106" s="2"/>
      <c r="AS106" s="2"/>
      <c r="AT106" s="2"/>
      <c r="AU106" s="2"/>
      <c r="AV106" s="2"/>
      <c r="AW106" s="2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30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2:69">
      <c r="B107" s="2"/>
      <c r="C107" s="2"/>
      <c r="D107" s="2"/>
      <c r="E107" s="2"/>
      <c r="F107" s="2"/>
      <c r="G107" s="2"/>
      <c r="H107" s="2"/>
      <c r="I107" s="2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2"/>
      <c r="AK107" s="2"/>
      <c r="AL107" s="2"/>
      <c r="AM107" s="2"/>
      <c r="AN107" s="2"/>
      <c r="AO107" s="2"/>
      <c r="AP107" s="22"/>
      <c r="AQ107" s="2"/>
      <c r="AR107" s="2"/>
      <c r="AS107" s="2"/>
      <c r="AT107" s="2"/>
      <c r="AU107" s="2"/>
      <c r="AV107" s="2"/>
      <c r="AW107" s="2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30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2:69">
      <c r="B108" s="2"/>
      <c r="C108" s="2"/>
      <c r="D108" s="2"/>
      <c r="E108" s="2"/>
      <c r="F108" s="2"/>
      <c r="G108" s="2"/>
      <c r="H108" s="2"/>
      <c r="I108" s="2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2"/>
      <c r="AK108" s="2"/>
      <c r="AL108" s="2"/>
      <c r="AM108" s="2"/>
      <c r="AN108" s="2"/>
      <c r="AO108" s="2"/>
      <c r="AP108" s="22"/>
      <c r="AQ108" s="2"/>
      <c r="AR108" s="2"/>
      <c r="AS108" s="2"/>
      <c r="AT108" s="2"/>
      <c r="AU108" s="2"/>
      <c r="AV108" s="2"/>
      <c r="AW108" s="2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30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2:69">
      <c r="B109" s="2"/>
      <c r="C109" s="2"/>
      <c r="D109" s="2"/>
      <c r="E109" s="2"/>
      <c r="F109" s="2"/>
      <c r="G109" s="2"/>
      <c r="H109" s="2"/>
      <c r="I109" s="2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2"/>
      <c r="AK109" s="2"/>
      <c r="AL109" s="2"/>
      <c r="AM109" s="2"/>
      <c r="AN109" s="2"/>
      <c r="AO109" s="2"/>
      <c r="AP109" s="22"/>
      <c r="AQ109" s="2"/>
      <c r="AR109" s="2"/>
      <c r="AS109" s="2"/>
      <c r="AT109" s="2"/>
      <c r="AU109" s="2"/>
      <c r="AV109" s="2"/>
      <c r="AW109" s="2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30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2:69">
      <c r="B110" s="2"/>
      <c r="C110" s="2"/>
      <c r="D110" s="2"/>
      <c r="E110" s="2"/>
      <c r="F110" s="2"/>
      <c r="G110" s="2"/>
      <c r="H110" s="2"/>
      <c r="I110" s="2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2"/>
      <c r="AK110" s="2"/>
      <c r="AL110" s="2"/>
      <c r="AM110" s="2"/>
      <c r="AN110" s="2"/>
      <c r="AO110" s="2"/>
      <c r="AP110" s="22"/>
      <c r="AQ110" s="2"/>
      <c r="AR110" s="2"/>
      <c r="AS110" s="2"/>
      <c r="AT110" s="2"/>
      <c r="AU110" s="2"/>
      <c r="AV110" s="2"/>
      <c r="AW110" s="2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30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2:69">
      <c r="B111" s="2"/>
      <c r="C111" s="2"/>
      <c r="D111" s="2"/>
      <c r="E111" s="2"/>
      <c r="F111" s="2"/>
      <c r="G111" s="2"/>
      <c r="H111" s="2"/>
      <c r="I111" s="2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2"/>
      <c r="AK111" s="2"/>
      <c r="AL111" s="2"/>
      <c r="AM111" s="2"/>
      <c r="AN111" s="2"/>
      <c r="AO111" s="2"/>
      <c r="AP111" s="22"/>
      <c r="AQ111" s="2"/>
      <c r="AR111" s="2"/>
      <c r="AS111" s="2"/>
      <c r="AT111" s="2"/>
      <c r="AU111" s="2"/>
      <c r="AV111" s="2"/>
      <c r="AW111" s="2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30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2:69">
      <c r="B112" s="2"/>
      <c r="C112" s="2"/>
      <c r="D112" s="2"/>
      <c r="E112" s="2"/>
      <c r="F112" s="2"/>
      <c r="G112" s="2"/>
      <c r="H112" s="2"/>
      <c r="I112" s="2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2"/>
      <c r="AK112" s="2"/>
      <c r="AL112" s="2"/>
      <c r="AM112" s="2"/>
      <c r="AN112" s="2"/>
      <c r="AO112" s="2"/>
      <c r="AP112" s="22"/>
      <c r="AQ112" s="2"/>
      <c r="AR112" s="2"/>
      <c r="AS112" s="2"/>
      <c r="AT112" s="2"/>
      <c r="AU112" s="2"/>
      <c r="AV112" s="2"/>
      <c r="AW112" s="2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30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2:69">
      <c r="B113" s="2"/>
      <c r="C113" s="2"/>
      <c r="D113" s="2"/>
      <c r="E113" s="2"/>
      <c r="F113" s="2"/>
      <c r="G113" s="2"/>
      <c r="H113" s="2"/>
      <c r="I113" s="2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2"/>
      <c r="AK113" s="2"/>
      <c r="AL113" s="2"/>
      <c r="AM113" s="2"/>
      <c r="AN113" s="2"/>
      <c r="AO113" s="2"/>
      <c r="AP113" s="22"/>
      <c r="AQ113" s="2"/>
      <c r="AR113" s="2"/>
      <c r="AS113" s="2"/>
      <c r="AT113" s="2"/>
      <c r="AU113" s="2"/>
      <c r="AV113" s="2"/>
      <c r="AW113" s="2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30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2:69">
      <c r="B114" s="2"/>
      <c r="C114" s="2"/>
      <c r="D114" s="2"/>
      <c r="E114" s="2"/>
      <c r="F114" s="2"/>
      <c r="G114" s="2"/>
      <c r="H114" s="2"/>
      <c r="I114" s="2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2"/>
      <c r="AK114" s="2"/>
      <c r="AL114" s="2"/>
      <c r="AM114" s="2"/>
      <c r="AN114" s="2"/>
      <c r="AO114" s="2"/>
      <c r="AP114" s="22"/>
      <c r="AQ114" s="2"/>
      <c r="AR114" s="2"/>
      <c r="AS114" s="2"/>
      <c r="AT114" s="2"/>
      <c r="AU114" s="2"/>
      <c r="AV114" s="2"/>
      <c r="AW114" s="2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30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2:69">
      <c r="B115" s="2"/>
      <c r="C115" s="2"/>
      <c r="D115" s="2"/>
      <c r="E115" s="2"/>
      <c r="F115" s="2"/>
      <c r="G115" s="2"/>
      <c r="H115" s="2"/>
      <c r="I115" s="2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2"/>
      <c r="AK115" s="2"/>
      <c r="AL115" s="2"/>
      <c r="AM115" s="2"/>
      <c r="AN115" s="2"/>
      <c r="AO115" s="2"/>
      <c r="AP115" s="22"/>
      <c r="AQ115" s="2"/>
      <c r="AR115" s="2"/>
      <c r="AS115" s="2"/>
      <c r="AT115" s="2"/>
      <c r="AU115" s="2"/>
      <c r="AV115" s="2"/>
      <c r="AW115" s="2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30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2:69">
      <c r="B116" s="2"/>
      <c r="C116" s="2"/>
      <c r="D116" s="2"/>
      <c r="E116" s="2"/>
      <c r="F116" s="2"/>
      <c r="G116" s="2"/>
      <c r="H116" s="2"/>
      <c r="I116" s="2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2"/>
      <c r="AK116" s="2"/>
      <c r="AL116" s="2"/>
      <c r="AM116" s="2"/>
      <c r="AN116" s="2"/>
      <c r="AO116" s="2"/>
      <c r="AP116" s="22"/>
      <c r="AQ116" s="2"/>
      <c r="AR116" s="2"/>
      <c r="AS116" s="2"/>
      <c r="AT116" s="2"/>
      <c r="AU116" s="2"/>
      <c r="AV116" s="2"/>
      <c r="AW116" s="2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30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2:69">
      <c r="B117" s="2"/>
      <c r="C117" s="2"/>
      <c r="D117" s="2"/>
      <c r="E117" s="2"/>
      <c r="F117" s="2"/>
      <c r="G117" s="2"/>
      <c r="H117" s="2"/>
      <c r="I117" s="2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2"/>
      <c r="AK117" s="2"/>
      <c r="AL117" s="2"/>
      <c r="AM117" s="2"/>
      <c r="AN117" s="2"/>
      <c r="AO117" s="2"/>
      <c r="AP117" s="22"/>
      <c r="AQ117" s="2"/>
      <c r="AR117" s="2"/>
      <c r="AS117" s="2"/>
      <c r="AT117" s="2"/>
      <c r="AU117" s="2"/>
      <c r="AV117" s="2"/>
      <c r="AW117" s="2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30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2:69">
      <c r="B118" s="2"/>
      <c r="C118" s="2"/>
      <c r="D118" s="2"/>
      <c r="E118" s="2"/>
      <c r="F118" s="2"/>
      <c r="G118" s="2"/>
      <c r="H118" s="2"/>
      <c r="I118" s="2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2"/>
      <c r="AK118" s="2"/>
      <c r="AL118" s="2"/>
      <c r="AM118" s="2"/>
      <c r="AN118" s="2"/>
      <c r="AO118" s="2"/>
      <c r="AP118" s="22"/>
      <c r="AQ118" s="2"/>
      <c r="AR118" s="2"/>
      <c r="AS118" s="2"/>
      <c r="AT118" s="2"/>
      <c r="AU118" s="2"/>
      <c r="AV118" s="2"/>
      <c r="AW118" s="2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30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2:69">
      <c r="B119" s="2"/>
      <c r="C119" s="2"/>
      <c r="D119" s="2"/>
      <c r="E119" s="2"/>
      <c r="F119" s="2"/>
      <c r="G119" s="2"/>
      <c r="H119" s="2"/>
      <c r="I119" s="2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2"/>
      <c r="AK119" s="2"/>
      <c r="AL119" s="2"/>
      <c r="AM119" s="2"/>
      <c r="AN119" s="2"/>
      <c r="AO119" s="2"/>
      <c r="AP119" s="22"/>
      <c r="AQ119" s="2"/>
      <c r="AR119" s="2"/>
      <c r="AS119" s="2"/>
      <c r="AT119" s="2"/>
      <c r="AU119" s="2"/>
      <c r="AV119" s="2"/>
      <c r="AW119" s="2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30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2:69">
      <c r="B120" s="2"/>
      <c r="C120" s="2"/>
      <c r="D120" s="2"/>
      <c r="E120" s="2"/>
      <c r="F120" s="2"/>
      <c r="G120" s="2"/>
      <c r="H120" s="2"/>
      <c r="I120" s="2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2"/>
      <c r="AK120" s="2"/>
      <c r="AL120" s="2"/>
      <c r="AM120" s="2"/>
      <c r="AN120" s="2"/>
      <c r="AO120" s="2"/>
      <c r="AP120" s="22"/>
      <c r="AQ120" s="2"/>
      <c r="AR120" s="2"/>
      <c r="AS120" s="2"/>
      <c r="AT120" s="2"/>
      <c r="AU120" s="2"/>
      <c r="AV120" s="2"/>
      <c r="AW120" s="2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30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2:69">
      <c r="B121" s="2"/>
      <c r="C121" s="2"/>
      <c r="D121" s="2"/>
      <c r="E121" s="2"/>
      <c r="F121" s="2"/>
      <c r="G121" s="2"/>
      <c r="H121" s="2"/>
      <c r="I121" s="2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2"/>
      <c r="AK121" s="2"/>
      <c r="AL121" s="2"/>
      <c r="AM121" s="2"/>
      <c r="AN121" s="2"/>
      <c r="AO121" s="2"/>
      <c r="AP121" s="22"/>
      <c r="AQ121" s="2"/>
      <c r="AR121" s="2"/>
      <c r="AS121" s="2"/>
      <c r="AT121" s="2"/>
      <c r="AU121" s="2"/>
      <c r="AV121" s="2"/>
      <c r="AW121" s="2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30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2:69">
      <c r="B122" s="2"/>
      <c r="C122" s="2"/>
      <c r="D122" s="2"/>
      <c r="E122" s="2"/>
      <c r="F122" s="2"/>
      <c r="G122" s="2"/>
      <c r="H122" s="2"/>
      <c r="I122" s="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2"/>
      <c r="AK122" s="2"/>
      <c r="AL122" s="2"/>
      <c r="AM122" s="2"/>
      <c r="AN122" s="2"/>
      <c r="AO122" s="2"/>
      <c r="AP122" s="22"/>
      <c r="AQ122" s="2"/>
      <c r="AR122" s="2"/>
      <c r="AS122" s="2"/>
      <c r="AT122" s="2"/>
      <c r="AU122" s="2"/>
      <c r="AV122" s="2"/>
      <c r="AW122" s="2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30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2:69">
      <c r="B123" s="2"/>
      <c r="C123" s="2"/>
      <c r="D123" s="2"/>
      <c r="E123" s="2"/>
      <c r="F123" s="2"/>
      <c r="G123" s="2"/>
      <c r="H123" s="2"/>
      <c r="I123" s="2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2"/>
      <c r="AK123" s="2"/>
      <c r="AL123" s="2"/>
      <c r="AM123" s="2"/>
      <c r="AN123" s="2"/>
      <c r="AO123" s="2"/>
      <c r="AP123" s="22"/>
      <c r="AQ123" s="2"/>
      <c r="AR123" s="2"/>
      <c r="AS123" s="2"/>
      <c r="AT123" s="2"/>
      <c r="AU123" s="2"/>
      <c r="AV123" s="2"/>
      <c r="AW123" s="2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30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2:69">
      <c r="B124" s="2"/>
      <c r="C124" s="2"/>
      <c r="D124" s="2"/>
      <c r="E124" s="2"/>
      <c r="F124" s="2"/>
      <c r="G124" s="2"/>
      <c r="H124" s="2"/>
      <c r="I124" s="2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2"/>
      <c r="AK124" s="2"/>
      <c r="AL124" s="2"/>
      <c r="AM124" s="2"/>
      <c r="AN124" s="2"/>
      <c r="AO124" s="2"/>
      <c r="AP124" s="22"/>
      <c r="AQ124" s="2"/>
      <c r="AR124" s="2"/>
      <c r="AS124" s="2"/>
      <c r="AT124" s="2"/>
      <c r="AU124" s="2"/>
      <c r="AV124" s="2"/>
      <c r="AW124" s="2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30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2:69">
      <c r="B125" s="2"/>
      <c r="C125" s="2"/>
      <c r="D125" s="2"/>
      <c r="E125" s="2"/>
      <c r="F125" s="2"/>
      <c r="G125" s="2"/>
      <c r="H125" s="2"/>
      <c r="I125" s="2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2"/>
      <c r="AK125" s="2"/>
      <c r="AL125" s="2"/>
      <c r="AM125" s="2"/>
      <c r="AN125" s="2"/>
      <c r="AO125" s="2"/>
      <c r="AP125" s="22"/>
      <c r="AQ125" s="2"/>
      <c r="AR125" s="2"/>
      <c r="AS125" s="2"/>
      <c r="AT125" s="2"/>
      <c r="AU125" s="2"/>
      <c r="AV125" s="2"/>
      <c r="AW125" s="2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30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2:69">
      <c r="B126" s="2"/>
      <c r="C126" s="2"/>
      <c r="D126" s="2"/>
      <c r="E126" s="2"/>
      <c r="F126" s="2"/>
      <c r="G126" s="2"/>
      <c r="H126" s="2"/>
      <c r="I126" s="2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2"/>
      <c r="AK126" s="2"/>
      <c r="AL126" s="2"/>
      <c r="AM126" s="2"/>
      <c r="AN126" s="2"/>
      <c r="AO126" s="2"/>
      <c r="AP126" s="22"/>
      <c r="AQ126" s="2"/>
      <c r="AR126" s="2"/>
      <c r="AS126" s="2"/>
      <c r="AT126" s="2"/>
      <c r="AU126" s="2"/>
      <c r="AV126" s="2"/>
      <c r="AW126" s="2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30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2:69">
      <c r="B127" s="2"/>
      <c r="C127" s="2"/>
      <c r="D127" s="2"/>
      <c r="E127" s="2"/>
      <c r="F127" s="2"/>
      <c r="G127" s="2"/>
      <c r="H127" s="2"/>
      <c r="I127" s="2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2"/>
      <c r="AK127" s="2"/>
      <c r="AL127" s="2"/>
      <c r="AM127" s="2"/>
      <c r="AN127" s="2"/>
      <c r="AO127" s="2"/>
      <c r="AP127" s="22"/>
      <c r="AQ127" s="2"/>
      <c r="AR127" s="2"/>
      <c r="AS127" s="2"/>
      <c r="AT127" s="2"/>
      <c r="AU127" s="2"/>
      <c r="AV127" s="2"/>
      <c r="AW127" s="2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30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2:69">
      <c r="B128" s="2"/>
      <c r="C128" s="2"/>
      <c r="D128" s="2"/>
      <c r="E128" s="2"/>
      <c r="F128" s="2"/>
      <c r="G128" s="2"/>
      <c r="H128" s="2"/>
      <c r="I128" s="2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2"/>
      <c r="AK128" s="2"/>
      <c r="AL128" s="2"/>
      <c r="AM128" s="2"/>
      <c r="AN128" s="2"/>
      <c r="AO128" s="2"/>
      <c r="AP128" s="22"/>
      <c r="AQ128" s="2"/>
      <c r="AR128" s="2"/>
      <c r="AS128" s="2"/>
      <c r="AT128" s="2"/>
      <c r="AU128" s="2"/>
      <c r="AV128" s="2"/>
      <c r="AW128" s="2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30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2:69">
      <c r="B129" s="2"/>
      <c r="C129" s="2"/>
      <c r="D129" s="2"/>
      <c r="E129" s="2"/>
      <c r="F129" s="2"/>
      <c r="G129" s="2"/>
      <c r="H129" s="2"/>
      <c r="I129" s="2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2"/>
      <c r="AK129" s="2"/>
      <c r="AL129" s="2"/>
      <c r="AM129" s="2"/>
      <c r="AN129" s="2"/>
      <c r="AO129" s="2"/>
      <c r="AP129" s="22"/>
      <c r="AQ129" s="2"/>
      <c r="AR129" s="2"/>
      <c r="AS129" s="2"/>
      <c r="AT129" s="2"/>
      <c r="AU129" s="2"/>
      <c r="AV129" s="2"/>
      <c r="AW129" s="2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30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2:69">
      <c r="B130" s="2"/>
      <c r="C130" s="2"/>
      <c r="D130" s="2"/>
      <c r="E130" s="2"/>
      <c r="F130" s="2"/>
      <c r="G130" s="2"/>
      <c r="H130" s="2"/>
      <c r="I130" s="2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2"/>
      <c r="AK130" s="2"/>
      <c r="AL130" s="2"/>
      <c r="AM130" s="2"/>
      <c r="AN130" s="2"/>
      <c r="AO130" s="2"/>
      <c r="AP130" s="22"/>
      <c r="AQ130" s="2"/>
      <c r="AR130" s="2"/>
      <c r="AS130" s="2"/>
      <c r="AT130" s="2"/>
      <c r="AU130" s="2"/>
      <c r="AV130" s="2"/>
      <c r="AW130" s="2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30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2:69">
      <c r="B131" s="2"/>
      <c r="C131" s="2"/>
      <c r="D131" s="2"/>
      <c r="E131" s="2"/>
      <c r="F131" s="2"/>
      <c r="G131" s="2"/>
      <c r="H131" s="2"/>
      <c r="I131" s="2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2"/>
      <c r="AK131" s="2"/>
      <c r="AL131" s="2"/>
      <c r="AM131" s="2"/>
      <c r="AN131" s="2"/>
      <c r="AO131" s="2"/>
      <c r="AP131" s="22"/>
      <c r="AQ131" s="2"/>
      <c r="AR131" s="2"/>
      <c r="AS131" s="2"/>
      <c r="AT131" s="2"/>
      <c r="AU131" s="2"/>
      <c r="AV131" s="2"/>
      <c r="AW131" s="2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30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2:69">
      <c r="B132" s="2"/>
      <c r="C132" s="2"/>
      <c r="D132" s="2"/>
      <c r="E132" s="2"/>
      <c r="F132" s="2"/>
      <c r="G132" s="2"/>
      <c r="H132" s="2"/>
      <c r="I132" s="2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2"/>
      <c r="AK132" s="2"/>
      <c r="AL132" s="2"/>
      <c r="AM132" s="2"/>
      <c r="AN132" s="2"/>
      <c r="AO132" s="2"/>
      <c r="AP132" s="22"/>
      <c r="AQ132" s="2"/>
      <c r="AR132" s="2"/>
      <c r="AS132" s="2"/>
      <c r="AT132" s="2"/>
      <c r="AU132" s="2"/>
      <c r="AV132" s="2"/>
      <c r="AW132" s="2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30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2:69">
      <c r="B133" s="2"/>
      <c r="C133" s="2"/>
      <c r="D133" s="2"/>
      <c r="E133" s="2"/>
      <c r="F133" s="2"/>
      <c r="G133" s="2"/>
      <c r="H133" s="2"/>
      <c r="I133" s="2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2"/>
      <c r="AK133" s="2"/>
      <c r="AL133" s="2"/>
      <c r="AM133" s="2"/>
      <c r="AN133" s="2"/>
      <c r="AO133" s="2"/>
      <c r="AP133" s="22"/>
      <c r="AQ133" s="2"/>
      <c r="AR133" s="2"/>
      <c r="AS133" s="2"/>
      <c r="AT133" s="2"/>
      <c r="AU133" s="2"/>
      <c r="AV133" s="2"/>
      <c r="AW133" s="2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30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2:69">
      <c r="B134" s="2"/>
      <c r="C134" s="2"/>
      <c r="D134" s="2"/>
      <c r="E134" s="2"/>
      <c r="F134" s="2"/>
      <c r="G134" s="2"/>
      <c r="H134" s="2"/>
      <c r="I134" s="2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2"/>
      <c r="AK134" s="2"/>
      <c r="AL134" s="2"/>
      <c r="AM134" s="2"/>
      <c r="AN134" s="2"/>
      <c r="AO134" s="2"/>
      <c r="AP134" s="22"/>
      <c r="AQ134" s="2"/>
      <c r="AR134" s="2"/>
      <c r="AS134" s="2"/>
      <c r="AT134" s="2"/>
      <c r="AU134" s="2"/>
      <c r="AV134" s="2"/>
      <c r="AW134" s="2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30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2:69">
      <c r="B135" s="2"/>
      <c r="C135" s="2"/>
      <c r="D135" s="2"/>
      <c r="E135" s="2"/>
      <c r="F135" s="2"/>
      <c r="G135" s="2"/>
      <c r="H135" s="2"/>
      <c r="I135" s="2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2"/>
      <c r="AK135" s="2"/>
      <c r="AL135" s="2"/>
      <c r="AM135" s="2"/>
      <c r="AN135" s="2"/>
      <c r="AO135" s="2"/>
      <c r="AP135" s="22"/>
      <c r="AQ135" s="2"/>
      <c r="AR135" s="2"/>
      <c r="AS135" s="2"/>
      <c r="AT135" s="2"/>
      <c r="AU135" s="2"/>
      <c r="AV135" s="2"/>
      <c r="AW135" s="2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30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2:69">
      <c r="B136" s="2"/>
      <c r="C136" s="2"/>
      <c r="D136" s="2"/>
      <c r="E136" s="2"/>
      <c r="F136" s="2"/>
      <c r="G136" s="2"/>
      <c r="H136" s="2"/>
      <c r="I136" s="2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2"/>
      <c r="AK136" s="2"/>
      <c r="AL136" s="2"/>
      <c r="AM136" s="2"/>
      <c r="AN136" s="2"/>
      <c r="AO136" s="2"/>
      <c r="AP136" s="22"/>
      <c r="AQ136" s="2"/>
      <c r="AR136" s="2"/>
      <c r="AS136" s="2"/>
      <c r="AT136" s="2"/>
      <c r="AU136" s="2"/>
      <c r="AV136" s="2"/>
      <c r="AW136" s="2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30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2:69">
      <c r="B137" s="2"/>
      <c r="C137" s="2"/>
      <c r="D137" s="2"/>
      <c r="E137" s="2"/>
      <c r="F137" s="2"/>
      <c r="G137" s="2"/>
      <c r="H137" s="2"/>
      <c r="I137" s="2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2"/>
      <c r="AK137" s="2"/>
      <c r="AL137" s="2"/>
      <c r="AM137" s="2"/>
      <c r="AN137" s="2"/>
      <c r="AO137" s="2"/>
      <c r="AP137" s="22"/>
      <c r="AQ137" s="2"/>
      <c r="AR137" s="2"/>
      <c r="AS137" s="2"/>
      <c r="AT137" s="2"/>
      <c r="AU137" s="2"/>
      <c r="AV137" s="2"/>
      <c r="AW137" s="2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30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2:69">
      <c r="B138" s="2"/>
      <c r="C138" s="2"/>
      <c r="D138" s="2"/>
      <c r="E138" s="2"/>
      <c r="F138" s="2"/>
      <c r="G138" s="2"/>
      <c r="H138" s="2"/>
      <c r="I138" s="2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2"/>
      <c r="AK138" s="2"/>
      <c r="AL138" s="2"/>
      <c r="AM138" s="2"/>
      <c r="AN138" s="2"/>
      <c r="AO138" s="2"/>
      <c r="AP138" s="22"/>
      <c r="AQ138" s="2"/>
      <c r="AR138" s="2"/>
      <c r="AS138" s="2"/>
      <c r="AT138" s="2"/>
      <c r="AU138" s="2"/>
      <c r="AV138" s="2"/>
      <c r="AW138" s="2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30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2:69">
      <c r="B139" s="2"/>
      <c r="C139" s="2"/>
      <c r="D139" s="2"/>
      <c r="E139" s="2"/>
      <c r="F139" s="2"/>
      <c r="G139" s="2"/>
      <c r="H139" s="2"/>
      <c r="I139" s="2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2"/>
      <c r="AK139" s="2"/>
      <c r="AL139" s="2"/>
      <c r="AM139" s="2"/>
      <c r="AN139" s="2"/>
      <c r="AO139" s="2"/>
      <c r="AP139" s="22"/>
      <c r="AQ139" s="2"/>
      <c r="AR139" s="2"/>
      <c r="AS139" s="2"/>
      <c r="AT139" s="2"/>
      <c r="AU139" s="2"/>
      <c r="AV139" s="2"/>
      <c r="AW139" s="2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30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2:69">
      <c r="B140" s="2"/>
      <c r="C140" s="2"/>
      <c r="D140" s="2"/>
      <c r="E140" s="2"/>
      <c r="F140" s="2"/>
      <c r="G140" s="2"/>
      <c r="H140" s="2"/>
      <c r="I140" s="2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2"/>
      <c r="AK140" s="2"/>
      <c r="AL140" s="2"/>
      <c r="AM140" s="2"/>
      <c r="AN140" s="2"/>
      <c r="AO140" s="2"/>
      <c r="AP140" s="22"/>
      <c r="AQ140" s="2"/>
      <c r="AR140" s="2"/>
      <c r="AS140" s="2"/>
      <c r="AT140" s="2"/>
      <c r="AU140" s="2"/>
      <c r="AV140" s="2"/>
      <c r="AW140" s="2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30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2:69">
      <c r="B141" s="2"/>
      <c r="C141" s="2"/>
      <c r="D141" s="2"/>
      <c r="E141" s="2"/>
      <c r="F141" s="2"/>
      <c r="G141" s="2"/>
      <c r="H141" s="2"/>
      <c r="I141" s="2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2"/>
      <c r="AK141" s="2"/>
      <c r="AL141" s="2"/>
      <c r="AM141" s="2"/>
      <c r="AN141" s="2"/>
      <c r="AO141" s="2"/>
      <c r="AP141" s="22"/>
      <c r="AQ141" s="2"/>
      <c r="AR141" s="2"/>
      <c r="AS141" s="2"/>
      <c r="AT141" s="2"/>
      <c r="AU141" s="2"/>
      <c r="AV141" s="2"/>
      <c r="AW141" s="2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30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2:69">
      <c r="B142" s="2"/>
      <c r="C142" s="2"/>
      <c r="D142" s="2"/>
      <c r="E142" s="2"/>
      <c r="F142" s="2"/>
      <c r="G142" s="2"/>
      <c r="H142" s="2"/>
      <c r="I142" s="2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2"/>
      <c r="AK142" s="2"/>
      <c r="AL142" s="2"/>
      <c r="AM142" s="2"/>
      <c r="AN142" s="2"/>
      <c r="AO142" s="2"/>
      <c r="AP142" s="22"/>
      <c r="AQ142" s="2"/>
      <c r="AR142" s="2"/>
      <c r="AS142" s="2"/>
      <c r="AT142" s="2"/>
      <c r="AU142" s="2"/>
      <c r="AV142" s="2"/>
      <c r="AW142" s="2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30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2:69">
      <c r="B143" s="2"/>
      <c r="C143" s="2"/>
      <c r="D143" s="2"/>
      <c r="E143" s="2"/>
      <c r="F143" s="2"/>
      <c r="G143" s="2"/>
      <c r="H143" s="2"/>
      <c r="I143" s="2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2"/>
      <c r="AK143" s="2"/>
      <c r="AL143" s="2"/>
      <c r="AM143" s="2"/>
      <c r="AN143" s="2"/>
      <c r="AO143" s="2"/>
      <c r="AP143" s="22"/>
      <c r="AQ143" s="2"/>
      <c r="AR143" s="2"/>
      <c r="AS143" s="2"/>
      <c r="AT143" s="2"/>
      <c r="AU143" s="2"/>
      <c r="AV143" s="2"/>
      <c r="AW143" s="2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30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2:69">
      <c r="AG144" s="2"/>
      <c r="AH144" s="2"/>
    </row>
    <row r="145" spans="33:34">
      <c r="AG145" s="2"/>
      <c r="AH145" s="2"/>
    </row>
    <row r="146" spans="33:34">
      <c r="AG146" s="2"/>
      <c r="AH146" s="2"/>
    </row>
    <row r="147" spans="33:34">
      <c r="AG147" s="2"/>
      <c r="AH147" s="2"/>
    </row>
    <row r="148" spans="33:34">
      <c r="AG148" s="2"/>
      <c r="AH148" s="2"/>
    </row>
    <row r="149" spans="33:34">
      <c r="AG149" s="2"/>
      <c r="AH149" s="2"/>
    </row>
    <row r="150" spans="33:34">
      <c r="AG150" s="2"/>
      <c r="AH150" s="2"/>
    </row>
    <row r="151" spans="33:34">
      <c r="AG151" s="2"/>
      <c r="AH151" s="2"/>
    </row>
    <row r="152" spans="33:34">
      <c r="AG152" s="2"/>
      <c r="AH152" s="2"/>
    </row>
    <row r="153" spans="33:34">
      <c r="AG153" s="2"/>
      <c r="AH153" s="2"/>
    </row>
    <row r="154" spans="33:34">
      <c r="AG154" s="2"/>
      <c r="AH154" s="2"/>
    </row>
    <row r="155" spans="33:34">
      <c r="AG155" s="2"/>
      <c r="AH155" s="2"/>
    </row>
    <row r="156" spans="33:34">
      <c r="AG156" s="2"/>
      <c r="AH156" s="2"/>
    </row>
    <row r="157" spans="33:34">
      <c r="AG157" s="2"/>
      <c r="AH157" s="2"/>
    </row>
    <row r="158" spans="33:34">
      <c r="AG158" s="2"/>
      <c r="AH158" s="2"/>
    </row>
    <row r="159" spans="33:34">
      <c r="AG159" s="2"/>
      <c r="AH159" s="2"/>
    </row>
    <row r="160" spans="33:34">
      <c r="AG160" s="2"/>
      <c r="AH160" s="2"/>
    </row>
    <row r="161" spans="33:34">
      <c r="AG161" s="2"/>
      <c r="AH161" s="2"/>
    </row>
    <row r="162" spans="33:34">
      <c r="AG162" s="2"/>
      <c r="AH162" s="2"/>
    </row>
    <row r="163" spans="33:34">
      <c r="AG163" s="2"/>
      <c r="AH163" s="2"/>
    </row>
    <row r="164" spans="33:34">
      <c r="AG164" s="2"/>
      <c r="AH164" s="2"/>
    </row>
    <row r="165" spans="33:34">
      <c r="AG165" s="2"/>
      <c r="AH165" s="2"/>
    </row>
    <row r="166" spans="33:34">
      <c r="AG166" s="2"/>
      <c r="AH166" s="2"/>
    </row>
    <row r="167" spans="33:34">
      <c r="AG167" s="2"/>
      <c r="AH167" s="2"/>
    </row>
    <row r="168" spans="33:34">
      <c r="AG168" s="2"/>
      <c r="AH168" s="2"/>
    </row>
    <row r="169" spans="33:34">
      <c r="AG169" s="2"/>
      <c r="AH169" s="2"/>
    </row>
    <row r="170" spans="33:34">
      <c r="AG170" s="2"/>
      <c r="AH170" s="2"/>
    </row>
    <row r="171" spans="33:34">
      <c r="AG171" s="2"/>
      <c r="AH171" s="2"/>
    </row>
    <row r="172" spans="33:34">
      <c r="AG172" s="2"/>
      <c r="AH172" s="2"/>
    </row>
    <row r="173" spans="33:34">
      <c r="AG173" s="2"/>
      <c r="AH173" s="2"/>
    </row>
    <row r="174" spans="33:34">
      <c r="AG174" s="2"/>
      <c r="AH174" s="2"/>
    </row>
    <row r="175" spans="33:34">
      <c r="AG175" s="2"/>
      <c r="AH175" s="2"/>
    </row>
    <row r="176" spans="33:34">
      <c r="AG176" s="2"/>
      <c r="AH176" s="2"/>
    </row>
    <row r="177" spans="33:34">
      <c r="AG177" s="2"/>
      <c r="AH177" s="2"/>
    </row>
    <row r="178" spans="33:34">
      <c r="AG178" s="2"/>
      <c r="AH178" s="2"/>
    </row>
    <row r="179" spans="33:34">
      <c r="AG179" s="2"/>
      <c r="AH179" s="2"/>
    </row>
    <row r="180" spans="33:34">
      <c r="AG180" s="2"/>
      <c r="AH180" s="2"/>
    </row>
    <row r="181" spans="33:34">
      <c r="AG181" s="2"/>
      <c r="AH181" s="2"/>
    </row>
    <row r="182" spans="33:34">
      <c r="AG182" s="2"/>
      <c r="AH182" s="2"/>
    </row>
    <row r="183" spans="33:34">
      <c r="AG183" s="2"/>
      <c r="AH183" s="2"/>
    </row>
    <row r="184" spans="33:34">
      <c r="AG184" s="2"/>
      <c r="AH184" s="2"/>
    </row>
    <row r="185" spans="33:34">
      <c r="AG185" s="2"/>
      <c r="AH185" s="2"/>
    </row>
    <row r="186" spans="33:34">
      <c r="AG186" s="2"/>
      <c r="AH186" s="2"/>
    </row>
    <row r="187" spans="33:34">
      <c r="AG187" s="2"/>
      <c r="AH187" s="2"/>
    </row>
    <row r="188" spans="33:34">
      <c r="AG188" s="2"/>
      <c r="AH188" s="2"/>
    </row>
    <row r="189" spans="33:34">
      <c r="AG189" s="2"/>
      <c r="AH189" s="2"/>
    </row>
    <row r="190" spans="33:34">
      <c r="AG190" s="2"/>
      <c r="AH190" s="2"/>
    </row>
    <row r="191" spans="33:34">
      <c r="AG191" s="2"/>
      <c r="AH191" s="2"/>
    </row>
    <row r="192" spans="33:34">
      <c r="AG192" s="2"/>
      <c r="AH192" s="2"/>
    </row>
    <row r="193" spans="33:34">
      <c r="AG193" s="2"/>
      <c r="AH193" s="2"/>
    </row>
    <row r="194" spans="33:34">
      <c r="AG194" s="2"/>
      <c r="AH194" s="2"/>
    </row>
    <row r="195" spans="33:34">
      <c r="AG195" s="2"/>
      <c r="AH195" s="2"/>
    </row>
    <row r="196" spans="33:34">
      <c r="AG196" s="2"/>
      <c r="AH196" s="2"/>
    </row>
    <row r="197" spans="33:34">
      <c r="AG197" s="2"/>
      <c r="AH197" s="2"/>
    </row>
    <row r="198" spans="33:34">
      <c r="AG198" s="2"/>
      <c r="AH198" s="2"/>
    </row>
    <row r="199" spans="33:34">
      <c r="AG199" s="2"/>
      <c r="AH199" s="2"/>
    </row>
    <row r="200" spans="33:34">
      <c r="AG200" s="2"/>
      <c r="AH200" s="2"/>
    </row>
    <row r="201" spans="33:34">
      <c r="AG201" s="2"/>
      <c r="AH201" s="2"/>
    </row>
    <row r="202" spans="33:34">
      <c r="AG202" s="2"/>
      <c r="AH202" s="2"/>
    </row>
    <row r="203" spans="33:34">
      <c r="AG203" s="2"/>
      <c r="AH203" s="2"/>
    </row>
    <row r="204" spans="33:34">
      <c r="AG204" s="2"/>
      <c r="AH204" s="2"/>
    </row>
    <row r="205" spans="33:34">
      <c r="AG205" s="2"/>
      <c r="AH205" s="2"/>
    </row>
    <row r="206" spans="33:34">
      <c r="AG206" s="2"/>
      <c r="AH206" s="2"/>
    </row>
    <row r="207" spans="33:34">
      <c r="AG207" s="2"/>
      <c r="AH207" s="2"/>
    </row>
    <row r="208" spans="33:34">
      <c r="AG208" s="2"/>
      <c r="AH208" s="2"/>
    </row>
    <row r="209" spans="33:34">
      <c r="AG209" s="2"/>
      <c r="AH209" s="2"/>
    </row>
    <row r="210" spans="33:34">
      <c r="AG210" s="2"/>
      <c r="AH210" s="2"/>
    </row>
    <row r="211" spans="33:34">
      <c r="AG211" s="2"/>
      <c r="AH211" s="2"/>
    </row>
    <row r="212" spans="33:34">
      <c r="AG212" s="2"/>
      <c r="AH212" s="2"/>
    </row>
    <row r="213" spans="33:34">
      <c r="AG213" s="2"/>
      <c r="AH213" s="2"/>
    </row>
    <row r="214" spans="33:34">
      <c r="AG214" s="2"/>
      <c r="AH214" s="2"/>
    </row>
    <row r="215" spans="33:34">
      <c r="AG215" s="2"/>
      <c r="AH215" s="2"/>
    </row>
    <row r="216" spans="33:34">
      <c r="AG216" s="2"/>
      <c r="AH216" s="2"/>
    </row>
    <row r="217" spans="33:34">
      <c r="AG217" s="2"/>
      <c r="AH217" s="2"/>
    </row>
    <row r="218" spans="33:34">
      <c r="AG218" s="2"/>
      <c r="AH218" s="2"/>
    </row>
    <row r="219" spans="33:34">
      <c r="AG219" s="2"/>
      <c r="AH219" s="2"/>
    </row>
    <row r="220" spans="33:34">
      <c r="AG220" s="2"/>
      <c r="AH220" s="2"/>
    </row>
    <row r="221" spans="33:34">
      <c r="AG221" s="2"/>
      <c r="AH221" s="2"/>
    </row>
    <row r="222" spans="33:34">
      <c r="AG222" s="2"/>
      <c r="AH222" s="2"/>
    </row>
    <row r="223" spans="33:34">
      <c r="AG223" s="2"/>
      <c r="AH223" s="2"/>
    </row>
    <row r="224" spans="33:34">
      <c r="AG224" s="2"/>
      <c r="AH224" s="2"/>
    </row>
    <row r="225" spans="33:34">
      <c r="AG225" s="2"/>
      <c r="AH225" s="2"/>
    </row>
    <row r="226" spans="33:34">
      <c r="AG226" s="2"/>
      <c r="AH226" s="2"/>
    </row>
    <row r="227" spans="33:34">
      <c r="AG227" s="2"/>
      <c r="AH227" s="2"/>
    </row>
    <row r="228" spans="33:34">
      <c r="AG228" s="2"/>
      <c r="AH228" s="2"/>
    </row>
    <row r="229" spans="33:34">
      <c r="AG229" s="2"/>
      <c r="AH229" s="2"/>
    </row>
    <row r="230" spans="33:34">
      <c r="AG230" s="2"/>
      <c r="AH230" s="2"/>
    </row>
    <row r="231" spans="33:34">
      <c r="AG231" s="2"/>
      <c r="AH231" s="2"/>
    </row>
    <row r="232" spans="33:34">
      <c r="AG232" s="2"/>
      <c r="AH232" s="2"/>
    </row>
    <row r="233" spans="33:34">
      <c r="AG233" s="2"/>
      <c r="AH233" s="2"/>
    </row>
    <row r="234" spans="33:34">
      <c r="AG234" s="2"/>
      <c r="AH234" s="2"/>
    </row>
    <row r="235" spans="33:34">
      <c r="AG235" s="2"/>
      <c r="AH235" s="2"/>
    </row>
    <row r="236" spans="33:34">
      <c r="AG236" s="2"/>
      <c r="AH236" s="2"/>
    </row>
    <row r="237" spans="33:34">
      <c r="AG237" s="2"/>
      <c r="AH237" s="2"/>
    </row>
    <row r="238" spans="33:34">
      <c r="AG238" s="2"/>
      <c r="AH238" s="2"/>
    </row>
    <row r="239" spans="33:34">
      <c r="AG239" s="2"/>
      <c r="AH239" s="2"/>
    </row>
    <row r="240" spans="33:34">
      <c r="AG240" s="2"/>
      <c r="AH240" s="2"/>
    </row>
    <row r="241" spans="33:34">
      <c r="AG241" s="2"/>
      <c r="AH241" s="2"/>
    </row>
    <row r="242" spans="33:34">
      <c r="AG242" s="2"/>
      <c r="AH242" s="2"/>
    </row>
    <row r="243" spans="33:34">
      <c r="AG243" s="2"/>
      <c r="AH243" s="2"/>
    </row>
    <row r="244" spans="33:34">
      <c r="AG244" s="2"/>
      <c r="AH244" s="2"/>
    </row>
    <row r="245" spans="33:34">
      <c r="AG245" s="2"/>
      <c r="AH245" s="2"/>
    </row>
    <row r="246" spans="33:34">
      <c r="AG246" s="2"/>
      <c r="AH246" s="2"/>
    </row>
    <row r="247" spans="33:34">
      <c r="AG247" s="2"/>
      <c r="AH247" s="2"/>
    </row>
    <row r="248" spans="33:34">
      <c r="AG248" s="2"/>
      <c r="AH248" s="2"/>
    </row>
    <row r="249" spans="33:34">
      <c r="AG249" s="2"/>
      <c r="AH249" s="2"/>
    </row>
    <row r="250" spans="33:34">
      <c r="AG250" s="2"/>
      <c r="AH250" s="2"/>
    </row>
    <row r="251" spans="33:34">
      <c r="AG251" s="2"/>
      <c r="AH251" s="2"/>
    </row>
    <row r="252" spans="33:34">
      <c r="AG252" s="2"/>
      <c r="AH252" s="2"/>
    </row>
    <row r="253" spans="33:34">
      <c r="AG253" s="2"/>
      <c r="AH253" s="2"/>
    </row>
    <row r="254" spans="33:34">
      <c r="AG254" s="2"/>
      <c r="AH254" s="2"/>
    </row>
    <row r="255" spans="33:34">
      <c r="AG255" s="2"/>
      <c r="AH255" s="2"/>
    </row>
    <row r="256" spans="33:34">
      <c r="AG256" s="2"/>
      <c r="AH256" s="2"/>
    </row>
    <row r="257" spans="33:34">
      <c r="AG257" s="2"/>
      <c r="AH257" s="2"/>
    </row>
    <row r="258" spans="33:34">
      <c r="AG258" s="2"/>
      <c r="AH258" s="2"/>
    </row>
    <row r="259" spans="33:34">
      <c r="AG259" s="2"/>
      <c r="AH259" s="2"/>
    </row>
    <row r="260" spans="33:34">
      <c r="AG260" s="2"/>
      <c r="AH260" s="2"/>
    </row>
    <row r="261" spans="33:34">
      <c r="AG261" s="2"/>
      <c r="AH261" s="2"/>
    </row>
    <row r="262" spans="33:34">
      <c r="AG262" s="2"/>
      <c r="AH262" s="2"/>
    </row>
    <row r="263" spans="33:34">
      <c r="AG263" s="2"/>
      <c r="AH263" s="2"/>
    </row>
    <row r="264" spans="33:34">
      <c r="AG264" s="2"/>
      <c r="AH264" s="2"/>
    </row>
    <row r="265" spans="33:34">
      <c r="AG265" s="2"/>
      <c r="AH265" s="2"/>
    </row>
    <row r="266" spans="33:34">
      <c r="AG266" s="2"/>
      <c r="AH266" s="2"/>
    </row>
    <row r="267" spans="33:34">
      <c r="AG267" s="2"/>
      <c r="AH267" s="2"/>
    </row>
    <row r="268" spans="33:34">
      <c r="AG268" s="2"/>
      <c r="AH268" s="2"/>
    </row>
    <row r="269" spans="33:34">
      <c r="AG269" s="2"/>
      <c r="AH269" s="2"/>
    </row>
    <row r="270" spans="33:34">
      <c r="AG270" s="2"/>
      <c r="AH270" s="2"/>
    </row>
    <row r="271" spans="33:34">
      <c r="AG271" s="2"/>
      <c r="AH271" s="2"/>
    </row>
    <row r="272" spans="33:34">
      <c r="AG272" s="2"/>
      <c r="AH272" s="2"/>
    </row>
    <row r="273" spans="33:34">
      <c r="AG273" s="2"/>
      <c r="AH273" s="2"/>
    </row>
    <row r="274" spans="33:34">
      <c r="AG274" s="2"/>
      <c r="AH274" s="2"/>
    </row>
    <row r="275" spans="33:34">
      <c r="AG275" s="2"/>
      <c r="AH275" s="2"/>
    </row>
    <row r="276" spans="33:34">
      <c r="AG276" s="2"/>
      <c r="AH276" s="2"/>
    </row>
    <row r="277" spans="33:34">
      <c r="AG277" s="2"/>
      <c r="AH277" s="2"/>
    </row>
    <row r="278" spans="33:34">
      <c r="AG278" s="2"/>
      <c r="AH278" s="2"/>
    </row>
    <row r="279" spans="33:34">
      <c r="AG279" s="2"/>
      <c r="AH279" s="2"/>
    </row>
    <row r="280" spans="33:34">
      <c r="AG280" s="2"/>
      <c r="AH280" s="2"/>
    </row>
    <row r="281" spans="33:34">
      <c r="AG281" s="2"/>
      <c r="AH281" s="2"/>
    </row>
    <row r="282" spans="33:34">
      <c r="AG282" s="2"/>
      <c r="AH282" s="2"/>
    </row>
    <row r="283" spans="33:34">
      <c r="AG283" s="2"/>
      <c r="AH283" s="2"/>
    </row>
    <row r="284" spans="33:34">
      <c r="AG284" s="2"/>
      <c r="AH284" s="2"/>
    </row>
    <row r="285" spans="33:34">
      <c r="AG285" s="2"/>
      <c r="AH285" s="2"/>
    </row>
    <row r="286" spans="33:34">
      <c r="AG286" s="2"/>
      <c r="AH286" s="2"/>
    </row>
    <row r="287" spans="33:34">
      <c r="AG287" s="2"/>
      <c r="AH287" s="2"/>
    </row>
    <row r="288" spans="33:34">
      <c r="AG288" s="2"/>
      <c r="AH288" s="2"/>
    </row>
    <row r="289" spans="33:34">
      <c r="AG289" s="2"/>
      <c r="AH289" s="2"/>
    </row>
    <row r="290" spans="33:34">
      <c r="AG290" s="2"/>
      <c r="AH290" s="2"/>
    </row>
    <row r="291" spans="33:34">
      <c r="AG291" s="2"/>
      <c r="AH291" s="2"/>
    </row>
    <row r="292" spans="33:34">
      <c r="AG292" s="2"/>
      <c r="AH292" s="2"/>
    </row>
    <row r="293" spans="33:34">
      <c r="AG293" s="2"/>
      <c r="AH293" s="2"/>
    </row>
    <row r="294" spans="33:34">
      <c r="AG294" s="2"/>
      <c r="AH294" s="2"/>
    </row>
    <row r="295" spans="33:34">
      <c r="AG295" s="2"/>
      <c r="AH295" s="2"/>
    </row>
    <row r="296" spans="33:34">
      <c r="AG296" s="2"/>
      <c r="AH296" s="2"/>
    </row>
    <row r="297" spans="33:34">
      <c r="AG297" s="2"/>
      <c r="AH297" s="2"/>
    </row>
    <row r="298" spans="33:34">
      <c r="AG298" s="2"/>
      <c r="AH298" s="2"/>
    </row>
    <row r="299" spans="33:34">
      <c r="AG299" s="2"/>
      <c r="AH299" s="2"/>
    </row>
    <row r="300" spans="33:34">
      <c r="AG300" s="2"/>
      <c r="AH300" s="2"/>
    </row>
    <row r="301" spans="33:34">
      <c r="AG301" s="2"/>
      <c r="AH301" s="2"/>
    </row>
    <row r="302" spans="33:34">
      <c r="AG302" s="2"/>
      <c r="AH302" s="2"/>
    </row>
    <row r="303" spans="33:34">
      <c r="AG303" s="2"/>
      <c r="AH303" s="2"/>
    </row>
    <row r="304" spans="33:34">
      <c r="AG304" s="2"/>
      <c r="AH304" s="2"/>
    </row>
    <row r="305" spans="33:34">
      <c r="AG305" s="2"/>
      <c r="AH305" s="2"/>
    </row>
    <row r="306" spans="33:34">
      <c r="AG306" s="2"/>
      <c r="AH306" s="2"/>
    </row>
    <row r="307" spans="33:34">
      <c r="AG307" s="2"/>
      <c r="AH307" s="2"/>
    </row>
    <row r="308" spans="33:34">
      <c r="AG308" s="2"/>
      <c r="AH308" s="2"/>
    </row>
    <row r="309" spans="33:34">
      <c r="AG309" s="2"/>
      <c r="AH309" s="2"/>
    </row>
    <row r="310" spans="33:34">
      <c r="AG310" s="2"/>
      <c r="AH310" s="2"/>
    </row>
    <row r="311" spans="33:34">
      <c r="AG311" s="2"/>
      <c r="AH311" s="2"/>
    </row>
    <row r="312" spans="33:34">
      <c r="AG312" s="2"/>
      <c r="AH312" s="2"/>
    </row>
    <row r="313" spans="33:34">
      <c r="AG313" s="2"/>
      <c r="AH313" s="2"/>
    </row>
    <row r="314" spans="33:34">
      <c r="AG314" s="2"/>
      <c r="AH314" s="2"/>
    </row>
    <row r="315" spans="33:34">
      <c r="AG315" s="2"/>
      <c r="AH315" s="2"/>
    </row>
    <row r="316" spans="33:34">
      <c r="AG316" s="2"/>
      <c r="AH316" s="2"/>
    </row>
    <row r="317" spans="33:34">
      <c r="AG317" s="2"/>
      <c r="AH317" s="2"/>
    </row>
    <row r="318" spans="33:34">
      <c r="AG318" s="2"/>
      <c r="AH318" s="2"/>
    </row>
    <row r="319" spans="33:34">
      <c r="AG319" s="2"/>
      <c r="AH319" s="2"/>
    </row>
    <row r="320" spans="33:34">
      <c r="AG320" s="2"/>
      <c r="AH320" s="2"/>
    </row>
    <row r="321" spans="33:34">
      <c r="AG321" s="2"/>
      <c r="AH321" s="2"/>
    </row>
    <row r="322" spans="33:34">
      <c r="AG322" s="2"/>
      <c r="AH322" s="2"/>
    </row>
  </sheetData>
  <mergeCells count="8">
    <mergeCell ref="AX1:BG1"/>
    <mergeCell ref="BI1:BS1"/>
    <mergeCell ref="BU1:BW1"/>
    <mergeCell ref="B1:H1"/>
    <mergeCell ref="J1:W1"/>
    <mergeCell ref="Y1:AI1"/>
    <mergeCell ref="AK1:AO1"/>
    <mergeCell ref="AQ1:AV1"/>
  </mergeCells>
  <pageMargins left="0.7" right="0.7" top="0.75" bottom="0.75" header="0.3" footer="0.3"/>
  <pageSetup orientation="portrait" verticalDpi="0" r:id="rId1"/>
  <ignoredErrors>
    <ignoredError sqref="BZ31 BZ8 BZ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322"/>
  <sheetViews>
    <sheetView workbookViewId="0">
      <pane xSplit="1" ySplit="4" topLeftCell="BR5" activePane="bottomRight" state="frozen"/>
      <selection pane="topRight" activeCell="B1" sqref="B1"/>
      <selection pane="bottomLeft" activeCell="A5" sqref="A5"/>
      <selection pane="bottomRight" activeCell="B1" sqref="B1:CF4"/>
    </sheetView>
  </sheetViews>
  <sheetFormatPr defaultRowHeight="15"/>
  <cols>
    <col min="1" max="1" width="21.28515625" customWidth="1"/>
    <col min="10" max="10" width="9.140625" style="11"/>
    <col min="27" max="27" width="9.140625" style="11"/>
    <col min="35" max="35" width="9.28515625" bestFit="1" customWidth="1"/>
    <col min="38" max="38" width="9.28515625" bestFit="1" customWidth="1"/>
    <col min="39" max="40" width="11.7109375" customWidth="1"/>
    <col min="42" max="42" width="9.140625" style="11"/>
    <col min="48" max="48" width="9.140625" style="11"/>
    <col min="51" max="51" width="12.85546875" bestFit="1" customWidth="1"/>
    <col min="52" max="52" width="11.85546875" bestFit="1" customWidth="1"/>
    <col min="54" max="54" width="11.85546875" bestFit="1" customWidth="1"/>
    <col min="55" max="55" width="11.85546875" style="11" customWidth="1"/>
    <col min="68" max="68" width="9.140625" style="11"/>
    <col min="80" max="80" width="9.140625" style="11"/>
    <col min="84" max="84" width="16.140625" customWidth="1"/>
    <col min="85" max="85" width="9.140625" style="11"/>
    <col min="87" max="87" width="15" style="33" customWidth="1"/>
  </cols>
  <sheetData>
    <row r="1" spans="1:87" s="3" customFormat="1" ht="18.75">
      <c r="B1" s="49" t="s">
        <v>4</v>
      </c>
      <c r="C1" s="49"/>
      <c r="D1" s="49"/>
      <c r="E1" s="49"/>
      <c r="F1" s="49"/>
      <c r="G1" s="49"/>
      <c r="H1" s="49"/>
      <c r="I1" s="49"/>
      <c r="J1" s="13"/>
      <c r="K1" s="50" t="s">
        <v>24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13"/>
      <c r="AB1" s="51" t="s">
        <v>9</v>
      </c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13"/>
      <c r="AQ1" s="52" t="s">
        <v>31</v>
      </c>
      <c r="AR1" s="52"/>
      <c r="AS1" s="52"/>
      <c r="AT1" s="52"/>
      <c r="AU1" s="52"/>
      <c r="AV1" s="13"/>
      <c r="AW1" s="53" t="s">
        <v>5</v>
      </c>
      <c r="AX1" s="53"/>
      <c r="AY1" s="53"/>
      <c r="AZ1" s="53"/>
      <c r="BA1" s="53"/>
      <c r="BB1" s="53"/>
      <c r="BC1" s="13"/>
      <c r="BD1" s="46" t="s">
        <v>34</v>
      </c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13"/>
      <c r="BQ1" s="47" t="s">
        <v>27</v>
      </c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13"/>
      <c r="CC1" s="48" t="s">
        <v>88</v>
      </c>
      <c r="CD1" s="48"/>
      <c r="CE1" s="48"/>
      <c r="CF1" s="19" t="s">
        <v>224</v>
      </c>
      <c r="CG1" s="12"/>
      <c r="CI1" s="32" t="s">
        <v>268</v>
      </c>
    </row>
    <row r="2" spans="1:87">
      <c r="B2" s="10" t="s">
        <v>139</v>
      </c>
      <c r="C2" s="10" t="s">
        <v>2</v>
      </c>
      <c r="D2" s="10" t="s">
        <v>127</v>
      </c>
      <c r="E2" s="10" t="s">
        <v>129</v>
      </c>
      <c r="F2" s="10" t="s">
        <v>6</v>
      </c>
      <c r="G2" s="10" t="s">
        <v>19</v>
      </c>
      <c r="H2" s="10" t="s">
        <v>106</v>
      </c>
      <c r="I2" s="10" t="s">
        <v>15</v>
      </c>
      <c r="J2" s="11">
        <v>8</v>
      </c>
      <c r="K2" s="5" t="s">
        <v>22</v>
      </c>
      <c r="L2" s="5" t="s">
        <v>104</v>
      </c>
      <c r="M2" s="5" t="s">
        <v>131</v>
      </c>
      <c r="N2" s="5" t="s">
        <v>222</v>
      </c>
      <c r="O2" s="5" t="s">
        <v>93</v>
      </c>
      <c r="P2" s="5" t="s">
        <v>135</v>
      </c>
      <c r="Q2" s="5" t="s">
        <v>13</v>
      </c>
      <c r="R2" s="5" t="s">
        <v>108</v>
      </c>
      <c r="S2" s="5" t="s">
        <v>147</v>
      </c>
      <c r="T2" s="5" t="s">
        <v>0</v>
      </c>
      <c r="U2" s="5" t="s">
        <v>52</v>
      </c>
      <c r="V2" s="5" t="s">
        <v>125</v>
      </c>
      <c r="W2" s="5" t="s">
        <v>37</v>
      </c>
      <c r="X2" s="5" t="s">
        <v>112</v>
      </c>
      <c r="Y2" s="5" t="s">
        <v>137</v>
      </c>
      <c r="Z2" s="5" t="s">
        <v>133</v>
      </c>
      <c r="AA2" s="11">
        <v>17</v>
      </c>
      <c r="AB2" s="6" t="s">
        <v>39</v>
      </c>
      <c r="AC2" s="6" t="s">
        <v>76</v>
      </c>
      <c r="AD2" s="6" t="s">
        <v>49</v>
      </c>
      <c r="AE2" s="6" t="s">
        <v>45</v>
      </c>
      <c r="AF2" s="6" t="s">
        <v>8</v>
      </c>
      <c r="AG2" s="6" t="s">
        <v>10</v>
      </c>
      <c r="AH2" s="6" t="s">
        <v>99</v>
      </c>
      <c r="AI2" s="6" t="s">
        <v>47</v>
      </c>
      <c r="AJ2" s="6" t="s">
        <v>82</v>
      </c>
      <c r="AK2" s="6" t="s">
        <v>51</v>
      </c>
      <c r="AL2" s="6" t="s">
        <v>35</v>
      </c>
      <c r="AM2" s="6" t="s">
        <v>118</v>
      </c>
      <c r="AN2" s="6" t="s">
        <v>43</v>
      </c>
      <c r="AO2" s="6" t="s">
        <v>54</v>
      </c>
      <c r="AP2" s="11">
        <v>14</v>
      </c>
      <c r="AQ2" s="9" t="s">
        <v>149</v>
      </c>
      <c r="AR2" s="9" t="s">
        <v>59</v>
      </c>
      <c r="AS2" s="9" t="s">
        <v>110</v>
      </c>
      <c r="AT2" s="9" t="s">
        <v>29</v>
      </c>
      <c r="AU2" s="9" t="s">
        <v>67</v>
      </c>
      <c r="AV2" s="11">
        <v>6</v>
      </c>
      <c r="AW2" s="7" t="s">
        <v>102</v>
      </c>
      <c r="AX2" s="7" t="s">
        <v>17</v>
      </c>
      <c r="AY2" s="7" t="s">
        <v>71</v>
      </c>
      <c r="AZ2" s="7" t="s">
        <v>57</v>
      </c>
      <c r="BA2" s="7" t="s">
        <v>91</v>
      </c>
      <c r="BB2" s="7" t="s">
        <v>73</v>
      </c>
      <c r="BC2" s="11">
        <v>6</v>
      </c>
      <c r="BD2" s="8" t="s">
        <v>95</v>
      </c>
      <c r="BE2" s="8" t="s">
        <v>153</v>
      </c>
      <c r="BF2" s="8" t="s">
        <v>155</v>
      </c>
      <c r="BG2" s="8" t="s">
        <v>151</v>
      </c>
      <c r="BH2" s="8" t="s">
        <v>123</v>
      </c>
      <c r="BI2" s="8" t="s">
        <v>41</v>
      </c>
      <c r="BJ2" s="8" t="s">
        <v>143</v>
      </c>
      <c r="BK2" s="8" t="s">
        <v>157</v>
      </c>
      <c r="BL2" s="8" t="s">
        <v>145</v>
      </c>
      <c r="BM2" s="8" t="s">
        <v>89</v>
      </c>
      <c r="BN2" s="8" t="s">
        <v>141</v>
      </c>
      <c r="BO2" s="8" t="s">
        <v>32</v>
      </c>
      <c r="BP2" s="11">
        <v>12</v>
      </c>
      <c r="BQ2" s="17" t="s">
        <v>114</v>
      </c>
      <c r="BR2" s="17" t="s">
        <v>121</v>
      </c>
      <c r="BS2" s="17" t="s">
        <v>84</v>
      </c>
      <c r="BT2" s="17" t="s">
        <v>80</v>
      </c>
      <c r="BU2" s="17" t="s">
        <v>25</v>
      </c>
      <c r="BV2" s="17" t="s">
        <v>78</v>
      </c>
      <c r="BW2" s="17" t="s">
        <v>119</v>
      </c>
      <c r="BX2" s="17" t="s">
        <v>69</v>
      </c>
      <c r="BY2" s="17" t="s">
        <v>63</v>
      </c>
      <c r="BZ2" s="17" t="s">
        <v>74</v>
      </c>
      <c r="CA2" s="17" t="s">
        <v>116</v>
      </c>
      <c r="CB2" s="11">
        <v>11</v>
      </c>
      <c r="CC2" s="15" t="s">
        <v>97</v>
      </c>
      <c r="CD2" s="15" t="s">
        <v>61</v>
      </c>
      <c r="CE2" s="15" t="s">
        <v>86</v>
      </c>
      <c r="CF2" s="16" t="s">
        <v>65</v>
      </c>
      <c r="CG2" s="11">
        <v>4</v>
      </c>
    </row>
    <row r="3" spans="1:87">
      <c r="B3" t="s">
        <v>140</v>
      </c>
      <c r="C3" t="s">
        <v>3</v>
      </c>
      <c r="D3" t="s">
        <v>128</v>
      </c>
      <c r="E3" t="s">
        <v>130</v>
      </c>
      <c r="F3" t="s">
        <v>7</v>
      </c>
      <c r="G3" t="s">
        <v>20</v>
      </c>
      <c r="H3" t="s">
        <v>107</v>
      </c>
      <c r="I3" t="s">
        <v>16</v>
      </c>
      <c r="K3" t="s">
        <v>23</v>
      </c>
      <c r="L3" t="s">
        <v>105</v>
      </c>
      <c r="M3" t="s">
        <v>132</v>
      </c>
      <c r="N3" t="s">
        <v>28</v>
      </c>
      <c r="O3" t="s">
        <v>94</v>
      </c>
      <c r="P3" t="s">
        <v>136</v>
      </c>
      <c r="Q3" t="s">
        <v>14</v>
      </c>
      <c r="R3" t="s">
        <v>109</v>
      </c>
      <c r="S3" t="s">
        <v>148</v>
      </c>
      <c r="T3" t="s">
        <v>1</v>
      </c>
      <c r="U3" t="s">
        <v>53</v>
      </c>
      <c r="V3" t="s">
        <v>126</v>
      </c>
      <c r="W3" t="s">
        <v>38</v>
      </c>
      <c r="X3" t="s">
        <v>113</v>
      </c>
      <c r="Y3" t="s">
        <v>138</v>
      </c>
      <c r="Z3" t="s">
        <v>134</v>
      </c>
      <c r="AB3" t="s">
        <v>40</v>
      </c>
      <c r="AC3" t="s">
        <v>77</v>
      </c>
      <c r="AD3" t="s">
        <v>50</v>
      </c>
      <c r="AE3" t="s">
        <v>46</v>
      </c>
      <c r="AF3" t="s">
        <v>11</v>
      </c>
      <c r="AG3" t="s">
        <v>12</v>
      </c>
      <c r="AH3" t="s">
        <v>100</v>
      </c>
      <c r="AI3" t="s">
        <v>48</v>
      </c>
      <c r="AJ3" t="s">
        <v>83</v>
      </c>
      <c r="AK3" t="s">
        <v>229</v>
      </c>
      <c r="AL3" t="s">
        <v>36</v>
      </c>
      <c r="AM3" t="s">
        <v>231</v>
      </c>
      <c r="AN3" t="s">
        <v>44</v>
      </c>
      <c r="AO3" t="s">
        <v>101</v>
      </c>
      <c r="AQ3" t="s">
        <v>150</v>
      </c>
      <c r="AR3" t="s">
        <v>60</v>
      </c>
      <c r="AS3" t="s">
        <v>111</v>
      </c>
      <c r="AT3" t="s">
        <v>30</v>
      </c>
      <c r="AU3" t="s">
        <v>68</v>
      </c>
      <c r="AW3" t="s">
        <v>103</v>
      </c>
      <c r="AX3" t="s">
        <v>18</v>
      </c>
      <c r="AY3" t="s">
        <v>72</v>
      </c>
      <c r="AZ3" t="s">
        <v>58</v>
      </c>
      <c r="BA3" t="s">
        <v>92</v>
      </c>
      <c r="BB3" t="s">
        <v>232</v>
      </c>
      <c r="BD3" t="s">
        <v>96</v>
      </c>
      <c r="BE3" t="s">
        <v>154</v>
      </c>
      <c r="BF3" t="s">
        <v>156</v>
      </c>
      <c r="BG3" t="s">
        <v>152</v>
      </c>
      <c r="BH3" t="s">
        <v>124</v>
      </c>
      <c r="BI3" t="s">
        <v>42</v>
      </c>
      <c r="BJ3" t="s">
        <v>144</v>
      </c>
      <c r="BK3" t="s">
        <v>158</v>
      </c>
      <c r="BL3" t="s">
        <v>146</v>
      </c>
      <c r="BM3" t="s">
        <v>90</v>
      </c>
      <c r="BN3" t="s">
        <v>142</v>
      </c>
      <c r="BO3" t="s">
        <v>33</v>
      </c>
      <c r="BQ3" t="s">
        <v>115</v>
      </c>
      <c r="BR3" t="s">
        <v>122</v>
      </c>
      <c r="BS3" t="s">
        <v>85</v>
      </c>
      <c r="BT3" t="s">
        <v>81</v>
      </c>
      <c r="BU3" t="s">
        <v>26</v>
      </c>
      <c r="BV3" t="s">
        <v>79</v>
      </c>
      <c r="BW3" t="s">
        <v>120</v>
      </c>
      <c r="BX3" t="s">
        <v>70</v>
      </c>
      <c r="BY3" t="s">
        <v>64</v>
      </c>
      <c r="BZ3" t="s">
        <v>75</v>
      </c>
      <c r="CA3" t="s">
        <v>117</v>
      </c>
      <c r="CC3" t="s">
        <v>98</v>
      </c>
      <c r="CD3" t="s">
        <v>62</v>
      </c>
      <c r="CE3" t="s">
        <v>87</v>
      </c>
      <c r="CF3" t="s">
        <v>66</v>
      </c>
    </row>
    <row r="4" spans="1:87">
      <c r="A4" s="24" t="s">
        <v>230</v>
      </c>
      <c r="B4">
        <v>5</v>
      </c>
      <c r="C4">
        <v>5</v>
      </c>
      <c r="D4">
        <v>5</v>
      </c>
      <c r="E4">
        <v>10</v>
      </c>
      <c r="F4">
        <v>5</v>
      </c>
      <c r="G4">
        <v>5</v>
      </c>
      <c r="H4">
        <v>5</v>
      </c>
      <c r="I4">
        <v>5</v>
      </c>
      <c r="K4">
        <v>5</v>
      </c>
      <c r="L4">
        <v>5</v>
      </c>
      <c r="M4">
        <v>5</v>
      </c>
      <c r="N4">
        <v>5</v>
      </c>
      <c r="O4">
        <v>10</v>
      </c>
      <c r="P4">
        <v>10</v>
      </c>
      <c r="Q4">
        <v>5</v>
      </c>
      <c r="R4">
        <v>25</v>
      </c>
      <c r="S4">
        <v>5</v>
      </c>
      <c r="T4">
        <v>5</v>
      </c>
      <c r="U4">
        <v>5</v>
      </c>
      <c r="V4">
        <v>5</v>
      </c>
      <c r="W4">
        <v>5</v>
      </c>
      <c r="X4">
        <v>5</v>
      </c>
      <c r="Y4">
        <v>5</v>
      </c>
      <c r="Z4">
        <v>5</v>
      </c>
      <c r="AB4">
        <v>5</v>
      </c>
      <c r="AC4">
        <v>10</v>
      </c>
      <c r="AD4">
        <v>5</v>
      </c>
      <c r="AE4">
        <v>5</v>
      </c>
      <c r="AF4">
        <v>45</v>
      </c>
      <c r="AG4">
        <v>40</v>
      </c>
      <c r="AH4">
        <v>90</v>
      </c>
      <c r="AI4">
        <v>5</v>
      </c>
      <c r="AJ4">
        <v>5</v>
      </c>
      <c r="AK4">
        <v>5</v>
      </c>
      <c r="AL4">
        <v>5</v>
      </c>
      <c r="AM4">
        <v>15</v>
      </c>
      <c r="AN4">
        <v>5</v>
      </c>
      <c r="AO4">
        <v>35</v>
      </c>
      <c r="AQ4">
        <v>15</v>
      </c>
      <c r="AR4">
        <v>100</v>
      </c>
      <c r="AS4">
        <v>20</v>
      </c>
      <c r="AT4">
        <v>20</v>
      </c>
      <c r="AU4">
        <v>20</v>
      </c>
      <c r="AW4">
        <v>10</v>
      </c>
      <c r="AX4">
        <v>10</v>
      </c>
      <c r="AY4">
        <v>40</v>
      </c>
      <c r="AZ4">
        <v>10</v>
      </c>
      <c r="BA4">
        <v>15</v>
      </c>
      <c r="BB4">
        <v>20</v>
      </c>
      <c r="BD4">
        <v>10</v>
      </c>
      <c r="BE4">
        <v>20</v>
      </c>
      <c r="BF4">
        <v>20</v>
      </c>
      <c r="BG4">
        <v>10</v>
      </c>
      <c r="BH4">
        <v>10</v>
      </c>
      <c r="BI4">
        <v>10</v>
      </c>
      <c r="BJ4">
        <v>5</v>
      </c>
      <c r="BK4">
        <v>5</v>
      </c>
      <c r="BL4">
        <v>5</v>
      </c>
      <c r="BM4">
        <v>15</v>
      </c>
      <c r="BN4">
        <v>5</v>
      </c>
      <c r="BO4">
        <v>20</v>
      </c>
      <c r="BQ4">
        <v>20</v>
      </c>
      <c r="BR4">
        <v>15</v>
      </c>
      <c r="BS4">
        <v>25</v>
      </c>
      <c r="BT4">
        <v>10</v>
      </c>
      <c r="BU4">
        <v>5</v>
      </c>
      <c r="BV4">
        <v>15</v>
      </c>
      <c r="BW4">
        <v>15</v>
      </c>
      <c r="BX4">
        <v>10</v>
      </c>
      <c r="BY4">
        <v>15</v>
      </c>
      <c r="BZ4">
        <v>10</v>
      </c>
      <c r="CA4">
        <v>10</v>
      </c>
      <c r="CC4">
        <v>15</v>
      </c>
      <c r="CD4">
        <v>10</v>
      </c>
      <c r="CE4">
        <v>10</v>
      </c>
      <c r="CF4">
        <v>25</v>
      </c>
    </row>
    <row r="5" spans="1:87">
      <c r="A5" s="1" t="s">
        <v>159</v>
      </c>
    </row>
    <row r="6" spans="1:87">
      <c r="A6" t="s">
        <v>201</v>
      </c>
      <c r="B6" s="23" t="s">
        <v>225</v>
      </c>
      <c r="C6" s="23" t="s">
        <v>225</v>
      </c>
      <c r="D6" s="23" t="s">
        <v>225</v>
      </c>
      <c r="E6" s="23" t="s">
        <v>225</v>
      </c>
      <c r="F6" s="23" t="s">
        <v>225</v>
      </c>
      <c r="G6" s="23" t="s">
        <v>225</v>
      </c>
      <c r="H6" s="23" t="s">
        <v>225</v>
      </c>
      <c r="I6" s="20" t="s">
        <v>225</v>
      </c>
      <c r="J6" s="22" t="s">
        <v>295</v>
      </c>
      <c r="K6" s="23" t="s">
        <v>225</v>
      </c>
      <c r="L6" s="23" t="s">
        <v>225</v>
      </c>
      <c r="M6" s="23" t="s">
        <v>225</v>
      </c>
      <c r="N6" s="23" t="s">
        <v>225</v>
      </c>
      <c r="O6" s="23" t="s">
        <v>225</v>
      </c>
      <c r="P6" s="23" t="s">
        <v>225</v>
      </c>
      <c r="Q6" s="23" t="s">
        <v>225</v>
      </c>
      <c r="R6" s="23" t="s">
        <v>225</v>
      </c>
      <c r="S6" s="23" t="s">
        <v>225</v>
      </c>
      <c r="T6" s="23" t="s">
        <v>225</v>
      </c>
      <c r="U6" s="23" t="s">
        <v>225</v>
      </c>
      <c r="V6" s="23" t="s">
        <v>225</v>
      </c>
      <c r="W6" s="23" t="s">
        <v>225</v>
      </c>
      <c r="X6" s="23" t="s">
        <v>225</v>
      </c>
      <c r="Y6" s="23" t="s">
        <v>225</v>
      </c>
      <c r="Z6" s="23" t="s">
        <v>225</v>
      </c>
      <c r="AA6" s="22" t="s">
        <v>296</v>
      </c>
      <c r="AB6" s="20" t="s">
        <v>225</v>
      </c>
      <c r="AC6" s="20" t="s">
        <v>225</v>
      </c>
      <c r="AD6" s="20" t="s">
        <v>225</v>
      </c>
      <c r="AE6" s="20" t="s">
        <v>225</v>
      </c>
      <c r="AF6" s="20" t="s">
        <v>225</v>
      </c>
      <c r="AG6" s="20" t="s">
        <v>225</v>
      </c>
      <c r="AH6" s="20" t="s">
        <v>225</v>
      </c>
      <c r="AI6" s="20" t="s">
        <v>225</v>
      </c>
      <c r="AJ6" s="20" t="s">
        <v>225</v>
      </c>
      <c r="AK6" s="20" t="s">
        <v>225</v>
      </c>
      <c r="AL6" s="20" t="s">
        <v>225</v>
      </c>
      <c r="AM6" s="20" t="s">
        <v>225</v>
      </c>
      <c r="AN6" s="20" t="s">
        <v>225</v>
      </c>
      <c r="AO6" s="20" t="s">
        <v>225</v>
      </c>
      <c r="AP6" s="22" t="s">
        <v>299</v>
      </c>
      <c r="AQ6" s="20" t="s">
        <v>225</v>
      </c>
      <c r="AR6" s="20" t="s">
        <v>225</v>
      </c>
      <c r="AS6" s="20" t="s">
        <v>225</v>
      </c>
      <c r="AT6" s="20" t="s">
        <v>225</v>
      </c>
      <c r="AU6" s="23" t="s">
        <v>225</v>
      </c>
      <c r="AV6" s="22" t="s">
        <v>270</v>
      </c>
      <c r="AW6" s="20" t="s">
        <v>225</v>
      </c>
      <c r="AX6" s="20" t="s">
        <v>225</v>
      </c>
      <c r="AY6" s="20" t="s">
        <v>225</v>
      </c>
      <c r="AZ6" s="20" t="s">
        <v>225</v>
      </c>
      <c r="BA6" s="20" t="s">
        <v>225</v>
      </c>
      <c r="BB6" s="20" t="s">
        <v>225</v>
      </c>
      <c r="BC6" s="22" t="s">
        <v>250</v>
      </c>
      <c r="BD6" s="23" t="s">
        <v>225</v>
      </c>
      <c r="BE6" s="20" t="s">
        <v>225</v>
      </c>
      <c r="BF6" s="20" t="s">
        <v>225</v>
      </c>
      <c r="BG6" s="20" t="s">
        <v>225</v>
      </c>
      <c r="BH6" s="20" t="s">
        <v>225</v>
      </c>
      <c r="BI6" s="20" t="s">
        <v>226</v>
      </c>
      <c r="BJ6" s="20" t="s">
        <v>225</v>
      </c>
      <c r="BK6" s="20" t="s">
        <v>225</v>
      </c>
      <c r="BL6" s="20" t="s">
        <v>225</v>
      </c>
      <c r="BM6" s="20" t="s">
        <v>225</v>
      </c>
      <c r="BN6" s="20" t="s">
        <v>225</v>
      </c>
      <c r="BO6" s="20" t="s">
        <v>225</v>
      </c>
      <c r="BP6" s="22" t="s">
        <v>309</v>
      </c>
      <c r="BQ6" s="23" t="s">
        <v>225</v>
      </c>
      <c r="BR6" s="20" t="s">
        <v>226</v>
      </c>
      <c r="BS6" s="23" t="s">
        <v>225</v>
      </c>
      <c r="BT6" s="20" t="s">
        <v>225</v>
      </c>
      <c r="BU6" s="23" t="s">
        <v>225</v>
      </c>
      <c r="BV6" s="23" t="s">
        <v>225</v>
      </c>
      <c r="BW6" s="23" t="s">
        <v>225</v>
      </c>
      <c r="BX6" s="23" t="s">
        <v>225</v>
      </c>
      <c r="BY6" s="23" t="s">
        <v>225</v>
      </c>
      <c r="BZ6" s="23" t="s">
        <v>225</v>
      </c>
      <c r="CA6" s="23" t="s">
        <v>225</v>
      </c>
      <c r="CB6" s="22" t="s">
        <v>261</v>
      </c>
      <c r="CC6" s="20" t="s">
        <v>225</v>
      </c>
      <c r="CD6" s="23" t="s">
        <v>225</v>
      </c>
      <c r="CE6" s="23" t="s">
        <v>225</v>
      </c>
      <c r="CF6" s="20" t="s">
        <v>225</v>
      </c>
      <c r="CG6" s="11" t="s">
        <v>320</v>
      </c>
      <c r="CI6" s="33">
        <f>325/1055</f>
        <v>0.30805687203791471</v>
      </c>
    </row>
    <row r="7" spans="1:87">
      <c r="A7" t="s">
        <v>202</v>
      </c>
      <c r="B7" s="23" t="s">
        <v>225</v>
      </c>
      <c r="C7" s="20" t="s">
        <v>226</v>
      </c>
      <c r="D7" s="23" t="s">
        <v>225</v>
      </c>
      <c r="E7" s="23" t="s">
        <v>225</v>
      </c>
      <c r="F7" s="23" t="s">
        <v>225</v>
      </c>
      <c r="G7" s="23" t="s">
        <v>225</v>
      </c>
      <c r="H7" s="23" t="s">
        <v>225</v>
      </c>
      <c r="I7" s="20" t="s">
        <v>225</v>
      </c>
      <c r="J7" s="22" t="s">
        <v>292</v>
      </c>
      <c r="K7" s="23" t="s">
        <v>225</v>
      </c>
      <c r="L7" s="23" t="s">
        <v>225</v>
      </c>
      <c r="M7" s="23" t="s">
        <v>225</v>
      </c>
      <c r="N7" s="23" t="s">
        <v>225</v>
      </c>
      <c r="O7" s="23" t="s">
        <v>225</v>
      </c>
      <c r="P7" s="23" t="s">
        <v>225</v>
      </c>
      <c r="Q7" s="23" t="s">
        <v>225</v>
      </c>
      <c r="R7" s="23" t="s">
        <v>225</v>
      </c>
      <c r="S7" s="23" t="s">
        <v>225</v>
      </c>
      <c r="T7" s="23" t="s">
        <v>225</v>
      </c>
      <c r="U7" s="23" t="s">
        <v>225</v>
      </c>
      <c r="V7" s="23" t="s">
        <v>225</v>
      </c>
      <c r="W7" s="23" t="s">
        <v>225</v>
      </c>
      <c r="X7" s="23" t="s">
        <v>225</v>
      </c>
      <c r="Y7" s="23" t="s">
        <v>225</v>
      </c>
      <c r="Z7" s="23" t="s">
        <v>225</v>
      </c>
      <c r="AA7" s="22" t="s">
        <v>296</v>
      </c>
      <c r="AB7" s="23" t="s">
        <v>226</v>
      </c>
      <c r="AC7" s="23" t="s">
        <v>226</v>
      </c>
      <c r="AD7" s="23" t="s">
        <v>226</v>
      </c>
      <c r="AE7" s="20" t="s">
        <v>225</v>
      </c>
      <c r="AF7" s="23" t="s">
        <v>226</v>
      </c>
      <c r="AG7" s="23" t="s">
        <v>226</v>
      </c>
      <c r="AH7" s="23" t="s">
        <v>226</v>
      </c>
      <c r="AI7" s="20" t="s">
        <v>225</v>
      </c>
      <c r="AJ7" s="23" t="s">
        <v>226</v>
      </c>
      <c r="AK7" s="23" t="s">
        <v>226</v>
      </c>
      <c r="AL7" s="23" t="s">
        <v>226</v>
      </c>
      <c r="AM7" s="20" t="s">
        <v>225</v>
      </c>
      <c r="AN7" s="23" t="s">
        <v>226</v>
      </c>
      <c r="AO7" s="23" t="s">
        <v>226</v>
      </c>
      <c r="AP7" s="22" t="s">
        <v>300</v>
      </c>
      <c r="AQ7" s="20" t="s">
        <v>225</v>
      </c>
      <c r="AR7" s="23" t="s">
        <v>226</v>
      </c>
      <c r="AS7" s="23" t="s">
        <v>226</v>
      </c>
      <c r="AT7" s="23" t="s">
        <v>226</v>
      </c>
      <c r="AU7" s="23" t="s">
        <v>225</v>
      </c>
      <c r="AV7" s="22" t="s">
        <v>272</v>
      </c>
      <c r="AW7" s="20" t="s">
        <v>225</v>
      </c>
      <c r="AX7" s="20" t="s">
        <v>225</v>
      </c>
      <c r="AY7" s="23" t="s">
        <v>226</v>
      </c>
      <c r="AZ7" s="20" t="s">
        <v>225</v>
      </c>
      <c r="BA7" s="20" t="s">
        <v>225</v>
      </c>
      <c r="BB7" s="23" t="s">
        <v>226</v>
      </c>
      <c r="BC7" s="22" t="s">
        <v>308</v>
      </c>
      <c r="BD7" s="23" t="s">
        <v>225</v>
      </c>
      <c r="BE7" s="23" t="s">
        <v>226</v>
      </c>
      <c r="BF7" s="23" t="s">
        <v>226</v>
      </c>
      <c r="BG7" s="20" t="s">
        <v>225</v>
      </c>
      <c r="BH7" s="23" t="s">
        <v>226</v>
      </c>
      <c r="BI7" s="23" t="s">
        <v>225</v>
      </c>
      <c r="BJ7" s="23" t="s">
        <v>226</v>
      </c>
      <c r="BK7" s="23" t="s">
        <v>226</v>
      </c>
      <c r="BL7" s="20" t="s">
        <v>225</v>
      </c>
      <c r="BM7" s="23" t="s">
        <v>226</v>
      </c>
      <c r="BN7" s="20" t="s">
        <v>225</v>
      </c>
      <c r="BO7" s="23" t="s">
        <v>226</v>
      </c>
      <c r="BP7" s="22" t="s">
        <v>310</v>
      </c>
      <c r="BQ7" s="23" t="s">
        <v>225</v>
      </c>
      <c r="BR7" s="23" t="s">
        <v>225</v>
      </c>
      <c r="BS7" s="23" t="s">
        <v>225</v>
      </c>
      <c r="BT7" s="20" t="s">
        <v>225</v>
      </c>
      <c r="BU7" s="23" t="s">
        <v>225</v>
      </c>
      <c r="BV7" s="23" t="s">
        <v>225</v>
      </c>
      <c r="BW7" s="23" t="s">
        <v>225</v>
      </c>
      <c r="BX7" s="23" t="s">
        <v>225</v>
      </c>
      <c r="BY7" s="23" t="s">
        <v>225</v>
      </c>
      <c r="BZ7" s="23" t="s">
        <v>225</v>
      </c>
      <c r="CA7" s="23" t="s">
        <v>225</v>
      </c>
      <c r="CB7" s="22" t="s">
        <v>257</v>
      </c>
      <c r="CC7" s="23" t="s">
        <v>226</v>
      </c>
      <c r="CD7" s="23" t="s">
        <v>225</v>
      </c>
      <c r="CE7" s="23" t="s">
        <v>225</v>
      </c>
      <c r="CF7" s="23" t="s">
        <v>226</v>
      </c>
      <c r="CG7" s="22" t="s">
        <v>321</v>
      </c>
      <c r="CI7" s="33">
        <f>935/1055</f>
        <v>0.88625592417061616</v>
      </c>
    </row>
    <row r="8" spans="1:87">
      <c r="A8" t="s">
        <v>203</v>
      </c>
      <c r="B8" s="23" t="s">
        <v>225</v>
      </c>
      <c r="C8" s="20" t="s">
        <v>226</v>
      </c>
      <c r="D8" s="23" t="s">
        <v>225</v>
      </c>
      <c r="E8" s="23" t="s">
        <v>225</v>
      </c>
      <c r="F8" s="23" t="s">
        <v>225</v>
      </c>
      <c r="G8" s="23" t="s">
        <v>225</v>
      </c>
      <c r="H8" s="23" t="s">
        <v>225</v>
      </c>
      <c r="I8" s="20" t="s">
        <v>225</v>
      </c>
      <c r="J8" s="22" t="s">
        <v>292</v>
      </c>
      <c r="K8" s="23" t="s">
        <v>225</v>
      </c>
      <c r="L8" s="23" t="s">
        <v>225</v>
      </c>
      <c r="M8" s="23" t="s">
        <v>225</v>
      </c>
      <c r="N8" s="23" t="s">
        <v>225</v>
      </c>
      <c r="O8" s="23" t="s">
        <v>225</v>
      </c>
      <c r="P8" s="23" t="s">
        <v>225</v>
      </c>
      <c r="Q8" s="23" t="s">
        <v>225</v>
      </c>
      <c r="R8" s="23" t="s">
        <v>225</v>
      </c>
      <c r="S8" s="23" t="s">
        <v>225</v>
      </c>
      <c r="T8" s="23" t="s">
        <v>225</v>
      </c>
      <c r="U8" s="23" t="s">
        <v>225</v>
      </c>
      <c r="V8" s="23" t="s">
        <v>225</v>
      </c>
      <c r="W8" s="23" t="s">
        <v>225</v>
      </c>
      <c r="X8" s="23" t="s">
        <v>225</v>
      </c>
      <c r="Y8" s="23" t="s">
        <v>225</v>
      </c>
      <c r="Z8" s="23" t="s">
        <v>225</v>
      </c>
      <c r="AA8" s="22" t="s">
        <v>296</v>
      </c>
      <c r="AB8" s="23" t="s">
        <v>226</v>
      </c>
      <c r="AC8" s="23" t="s">
        <v>226</v>
      </c>
      <c r="AD8" s="23" t="s">
        <v>226</v>
      </c>
      <c r="AE8" s="20" t="s">
        <v>225</v>
      </c>
      <c r="AF8" s="23" t="s">
        <v>226</v>
      </c>
      <c r="AG8" s="23" t="s">
        <v>226</v>
      </c>
      <c r="AH8" s="23" t="s">
        <v>226</v>
      </c>
      <c r="AI8" s="20" t="s">
        <v>225</v>
      </c>
      <c r="AJ8" s="23" t="s">
        <v>226</v>
      </c>
      <c r="AK8" s="23" t="s">
        <v>226</v>
      </c>
      <c r="AL8" s="23" t="s">
        <v>226</v>
      </c>
      <c r="AM8" s="20" t="s">
        <v>225</v>
      </c>
      <c r="AN8" s="20" t="s">
        <v>225</v>
      </c>
      <c r="AO8" s="23" t="s">
        <v>226</v>
      </c>
      <c r="AP8" s="22" t="s">
        <v>301</v>
      </c>
      <c r="AQ8" s="20" t="s">
        <v>225</v>
      </c>
      <c r="AR8" s="23" t="s">
        <v>226</v>
      </c>
      <c r="AS8" s="23" t="s">
        <v>226</v>
      </c>
      <c r="AT8" s="23" t="s">
        <v>226</v>
      </c>
      <c r="AU8" s="23" t="s">
        <v>225</v>
      </c>
      <c r="AV8" s="22" t="s">
        <v>272</v>
      </c>
      <c r="AW8" s="20" t="s">
        <v>225</v>
      </c>
      <c r="AX8" s="20" t="s">
        <v>225</v>
      </c>
      <c r="AY8" s="20" t="s">
        <v>225</v>
      </c>
      <c r="AZ8" s="20" t="s">
        <v>225</v>
      </c>
      <c r="BA8" s="20" t="s">
        <v>225</v>
      </c>
      <c r="BB8" s="23" t="s">
        <v>226</v>
      </c>
      <c r="BC8" s="22" t="s">
        <v>254</v>
      </c>
      <c r="BD8" s="23" t="s">
        <v>225</v>
      </c>
      <c r="BE8" s="23" t="s">
        <v>226</v>
      </c>
      <c r="BF8" s="23" t="s">
        <v>226</v>
      </c>
      <c r="BG8" s="20" t="s">
        <v>225</v>
      </c>
      <c r="BH8" s="23" t="s">
        <v>226</v>
      </c>
      <c r="BI8" s="23" t="s">
        <v>225</v>
      </c>
      <c r="BJ8" s="20" t="s">
        <v>225</v>
      </c>
      <c r="BK8" s="20" t="s">
        <v>225</v>
      </c>
      <c r="BL8" s="20" t="s">
        <v>225</v>
      </c>
      <c r="BM8" s="23" t="s">
        <v>226</v>
      </c>
      <c r="BN8" s="20" t="s">
        <v>225</v>
      </c>
      <c r="BO8" s="23" t="s">
        <v>226</v>
      </c>
      <c r="BP8" s="22" t="s">
        <v>311</v>
      </c>
      <c r="BQ8" s="23" t="s">
        <v>225</v>
      </c>
      <c r="BR8" s="23" t="s">
        <v>225</v>
      </c>
      <c r="BS8" s="23" t="s">
        <v>225</v>
      </c>
      <c r="BT8" s="20" t="s">
        <v>225</v>
      </c>
      <c r="BU8" s="23" t="s">
        <v>225</v>
      </c>
      <c r="BV8" s="23" t="s">
        <v>225</v>
      </c>
      <c r="BW8" s="23" t="s">
        <v>225</v>
      </c>
      <c r="BX8" s="23" t="s">
        <v>225</v>
      </c>
      <c r="BY8" s="23" t="s">
        <v>225</v>
      </c>
      <c r="BZ8" s="23" t="s">
        <v>225</v>
      </c>
      <c r="CA8" s="23" t="s">
        <v>225</v>
      </c>
      <c r="CB8" s="22" t="s">
        <v>257</v>
      </c>
      <c r="CC8" s="23" t="s">
        <v>226</v>
      </c>
      <c r="CD8" s="23" t="s">
        <v>225</v>
      </c>
      <c r="CE8" s="23" t="s">
        <v>225</v>
      </c>
      <c r="CF8" s="23" t="s">
        <v>226</v>
      </c>
      <c r="CG8" s="22" t="s">
        <v>321</v>
      </c>
      <c r="CI8" s="33">
        <f>875/1055</f>
        <v>0.82938388625592419</v>
      </c>
    </row>
    <row r="9" spans="1:87">
      <c r="A9" t="s">
        <v>204</v>
      </c>
      <c r="B9" s="23" t="s">
        <v>225</v>
      </c>
      <c r="C9" s="23" t="s">
        <v>225</v>
      </c>
      <c r="D9" s="23" t="s">
        <v>225</v>
      </c>
      <c r="E9" s="23" t="s">
        <v>225</v>
      </c>
      <c r="F9" s="23" t="s">
        <v>225</v>
      </c>
      <c r="G9" s="23" t="s">
        <v>225</v>
      </c>
      <c r="H9" s="23" t="s">
        <v>225</v>
      </c>
      <c r="I9" s="20" t="s">
        <v>225</v>
      </c>
      <c r="J9" s="22" t="s">
        <v>295</v>
      </c>
      <c r="K9" s="23" t="s">
        <v>225</v>
      </c>
      <c r="L9" s="23" t="s">
        <v>225</v>
      </c>
      <c r="M9" s="23" t="s">
        <v>225</v>
      </c>
      <c r="N9" s="23" t="s">
        <v>225</v>
      </c>
      <c r="O9" s="23" t="s">
        <v>225</v>
      </c>
      <c r="P9" s="23" t="s">
        <v>225</v>
      </c>
      <c r="Q9" s="23" t="s">
        <v>225</v>
      </c>
      <c r="R9" s="23" t="s">
        <v>225</v>
      </c>
      <c r="S9" s="23" t="s">
        <v>225</v>
      </c>
      <c r="T9" s="23" t="s">
        <v>225</v>
      </c>
      <c r="U9" s="23" t="s">
        <v>225</v>
      </c>
      <c r="V9" s="23" t="s">
        <v>225</v>
      </c>
      <c r="W9" s="23" t="s">
        <v>225</v>
      </c>
      <c r="X9" s="23" t="s">
        <v>225</v>
      </c>
      <c r="Y9" s="23" t="s">
        <v>225</v>
      </c>
      <c r="Z9" s="23" t="s">
        <v>225</v>
      </c>
      <c r="AA9" s="22" t="s">
        <v>296</v>
      </c>
      <c r="AB9" s="20" t="s">
        <v>225</v>
      </c>
      <c r="AC9" s="20" t="s">
        <v>225</v>
      </c>
      <c r="AD9" s="20" t="s">
        <v>225</v>
      </c>
      <c r="AE9" s="20" t="s">
        <v>225</v>
      </c>
      <c r="AF9" s="20" t="s">
        <v>225</v>
      </c>
      <c r="AG9" s="20" t="s">
        <v>225</v>
      </c>
      <c r="AH9" s="20" t="s">
        <v>225</v>
      </c>
      <c r="AI9" s="20" t="s">
        <v>225</v>
      </c>
      <c r="AJ9" s="20" t="s">
        <v>225</v>
      </c>
      <c r="AK9" s="20" t="s">
        <v>225</v>
      </c>
      <c r="AL9" s="20" t="s">
        <v>225</v>
      </c>
      <c r="AM9" s="20" t="s">
        <v>225</v>
      </c>
      <c r="AN9" s="20" t="s">
        <v>225</v>
      </c>
      <c r="AO9" s="20" t="s">
        <v>225</v>
      </c>
      <c r="AP9" s="22" t="s">
        <v>299</v>
      </c>
      <c r="AQ9" s="20" t="s">
        <v>225</v>
      </c>
      <c r="AR9" s="20" t="s">
        <v>225</v>
      </c>
      <c r="AS9" s="20" t="s">
        <v>225</v>
      </c>
      <c r="AT9" s="20" t="s">
        <v>225</v>
      </c>
      <c r="AU9" s="23" t="s">
        <v>225</v>
      </c>
      <c r="AV9" s="22" t="s">
        <v>270</v>
      </c>
      <c r="AW9" s="20" t="s">
        <v>225</v>
      </c>
      <c r="AX9" s="20" t="s">
        <v>225</v>
      </c>
      <c r="AY9" s="20" t="s">
        <v>225</v>
      </c>
      <c r="AZ9" s="20" t="s">
        <v>225</v>
      </c>
      <c r="BA9" s="20" t="s">
        <v>225</v>
      </c>
      <c r="BB9" s="20" t="s">
        <v>225</v>
      </c>
      <c r="BC9" s="22" t="s">
        <v>250</v>
      </c>
      <c r="BD9" s="23" t="s">
        <v>225</v>
      </c>
      <c r="BE9" s="20" t="s">
        <v>225</v>
      </c>
      <c r="BF9" s="20" t="s">
        <v>225</v>
      </c>
      <c r="BG9" s="20" t="s">
        <v>225</v>
      </c>
      <c r="BH9" s="20" t="s">
        <v>225</v>
      </c>
      <c r="BI9" s="23" t="s">
        <v>225</v>
      </c>
      <c r="BJ9" s="20" t="s">
        <v>225</v>
      </c>
      <c r="BK9" s="20" t="s">
        <v>225</v>
      </c>
      <c r="BL9" s="20" t="s">
        <v>225</v>
      </c>
      <c r="BM9" s="20" t="s">
        <v>225</v>
      </c>
      <c r="BN9" s="20" t="s">
        <v>225</v>
      </c>
      <c r="BO9" s="20" t="s">
        <v>225</v>
      </c>
      <c r="BP9" s="22" t="s">
        <v>312</v>
      </c>
      <c r="BQ9" s="23" t="s">
        <v>225</v>
      </c>
      <c r="BR9" s="23" t="s">
        <v>225</v>
      </c>
      <c r="BS9" s="23" t="s">
        <v>225</v>
      </c>
      <c r="BT9" s="20" t="s">
        <v>225</v>
      </c>
      <c r="BU9" s="23" t="s">
        <v>225</v>
      </c>
      <c r="BV9" s="23" t="s">
        <v>225</v>
      </c>
      <c r="BW9" s="23" t="s">
        <v>225</v>
      </c>
      <c r="BX9" s="23" t="s">
        <v>225</v>
      </c>
      <c r="BY9" s="23" t="s">
        <v>225</v>
      </c>
      <c r="BZ9" s="23" t="s">
        <v>225</v>
      </c>
      <c r="CA9" s="23" t="s">
        <v>225</v>
      </c>
      <c r="CB9" s="22" t="s">
        <v>257</v>
      </c>
      <c r="CC9" s="20" t="s">
        <v>225</v>
      </c>
      <c r="CD9" s="23" t="s">
        <v>225</v>
      </c>
      <c r="CE9" s="23" t="s">
        <v>225</v>
      </c>
      <c r="CF9" s="20" t="s">
        <v>225</v>
      </c>
      <c r="CG9" s="11" t="s">
        <v>320</v>
      </c>
      <c r="CI9" s="33">
        <f>350/1055</f>
        <v>0.33175355450236965</v>
      </c>
    </row>
    <row r="10" spans="1:87">
      <c r="A10" t="s">
        <v>205</v>
      </c>
      <c r="B10" s="23" t="s">
        <v>225</v>
      </c>
      <c r="C10" s="23" t="s">
        <v>225</v>
      </c>
      <c r="D10" s="23" t="s">
        <v>225</v>
      </c>
      <c r="E10" s="23" t="s">
        <v>225</v>
      </c>
      <c r="F10" s="23" t="s">
        <v>225</v>
      </c>
      <c r="G10" s="23" t="s">
        <v>225</v>
      </c>
      <c r="H10" s="23" t="s">
        <v>225</v>
      </c>
      <c r="I10" s="20" t="s">
        <v>225</v>
      </c>
      <c r="J10" s="22" t="s">
        <v>295</v>
      </c>
      <c r="K10" s="23" t="s">
        <v>225</v>
      </c>
      <c r="L10" s="23" t="s">
        <v>225</v>
      </c>
      <c r="M10" s="23" t="s">
        <v>225</v>
      </c>
      <c r="N10" s="23" t="s">
        <v>225</v>
      </c>
      <c r="O10" s="23" t="s">
        <v>225</v>
      </c>
      <c r="P10" s="23" t="s">
        <v>225</v>
      </c>
      <c r="Q10" s="23" t="s">
        <v>225</v>
      </c>
      <c r="R10" s="23" t="s">
        <v>225</v>
      </c>
      <c r="S10" s="23" t="s">
        <v>225</v>
      </c>
      <c r="T10" s="23" t="s">
        <v>225</v>
      </c>
      <c r="U10" s="23" t="s">
        <v>225</v>
      </c>
      <c r="V10" s="23" t="s">
        <v>225</v>
      </c>
      <c r="W10" s="23" t="s">
        <v>225</v>
      </c>
      <c r="X10" s="23" t="s">
        <v>225</v>
      </c>
      <c r="Y10" s="23" t="s">
        <v>225</v>
      </c>
      <c r="Z10" s="23" t="s">
        <v>225</v>
      </c>
      <c r="AA10" s="22" t="s">
        <v>296</v>
      </c>
      <c r="AB10" s="20" t="s">
        <v>225</v>
      </c>
      <c r="AC10" s="20" t="s">
        <v>225</v>
      </c>
      <c r="AD10" s="20" t="s">
        <v>225</v>
      </c>
      <c r="AE10" s="20" t="s">
        <v>225</v>
      </c>
      <c r="AF10" s="20" t="s">
        <v>225</v>
      </c>
      <c r="AG10" s="20" t="s">
        <v>225</v>
      </c>
      <c r="AH10" s="20" t="s">
        <v>225</v>
      </c>
      <c r="AI10" s="20" t="s">
        <v>225</v>
      </c>
      <c r="AJ10" s="20" t="s">
        <v>225</v>
      </c>
      <c r="AK10" s="20" t="s">
        <v>225</v>
      </c>
      <c r="AL10" s="20" t="s">
        <v>225</v>
      </c>
      <c r="AM10" s="20" t="s">
        <v>225</v>
      </c>
      <c r="AN10" s="20" t="s">
        <v>225</v>
      </c>
      <c r="AO10" s="20" t="s">
        <v>225</v>
      </c>
      <c r="AP10" s="22" t="s">
        <v>299</v>
      </c>
      <c r="AQ10" s="20" t="s">
        <v>225</v>
      </c>
      <c r="AR10" s="20" t="s">
        <v>225</v>
      </c>
      <c r="AS10" s="20" t="s">
        <v>225</v>
      </c>
      <c r="AT10" s="20" t="s">
        <v>225</v>
      </c>
      <c r="AU10" s="23" t="s">
        <v>225</v>
      </c>
      <c r="AV10" s="22" t="s">
        <v>270</v>
      </c>
      <c r="AW10" s="20" t="s">
        <v>225</v>
      </c>
      <c r="AX10" s="20" t="s">
        <v>225</v>
      </c>
      <c r="AY10" s="20" t="s">
        <v>225</v>
      </c>
      <c r="AZ10" s="20" t="s">
        <v>225</v>
      </c>
      <c r="BA10" s="20" t="s">
        <v>225</v>
      </c>
      <c r="BB10" s="20" t="s">
        <v>225</v>
      </c>
      <c r="BC10" s="22" t="s">
        <v>250</v>
      </c>
      <c r="BD10" s="23" t="s">
        <v>225</v>
      </c>
      <c r="BE10" s="20" t="s">
        <v>225</v>
      </c>
      <c r="BF10" s="20" t="s">
        <v>225</v>
      </c>
      <c r="BG10" s="20" t="s">
        <v>225</v>
      </c>
      <c r="BH10" s="20" t="s">
        <v>225</v>
      </c>
      <c r="BI10" s="20" t="s">
        <v>226</v>
      </c>
      <c r="BJ10" s="20" t="s">
        <v>225</v>
      </c>
      <c r="BK10" s="20" t="s">
        <v>225</v>
      </c>
      <c r="BL10" s="20" t="s">
        <v>225</v>
      </c>
      <c r="BM10" s="20" t="s">
        <v>225</v>
      </c>
      <c r="BN10" s="20" t="s">
        <v>225</v>
      </c>
      <c r="BO10" s="20" t="s">
        <v>225</v>
      </c>
      <c r="BP10" s="22" t="s">
        <v>309</v>
      </c>
      <c r="BQ10" s="23" t="s">
        <v>225</v>
      </c>
      <c r="BR10" s="23" t="s">
        <v>225</v>
      </c>
      <c r="BS10" s="23" t="s">
        <v>225</v>
      </c>
      <c r="BT10" s="20" t="s">
        <v>225</v>
      </c>
      <c r="BU10" s="23" t="s">
        <v>225</v>
      </c>
      <c r="BV10" s="23" t="s">
        <v>225</v>
      </c>
      <c r="BW10" s="23" t="s">
        <v>225</v>
      </c>
      <c r="BX10" s="23" t="s">
        <v>225</v>
      </c>
      <c r="BY10" s="23" t="s">
        <v>225</v>
      </c>
      <c r="BZ10" s="23" t="s">
        <v>225</v>
      </c>
      <c r="CA10" s="23" t="s">
        <v>225</v>
      </c>
      <c r="CB10" s="22" t="s">
        <v>257</v>
      </c>
      <c r="CC10" s="20" t="s">
        <v>225</v>
      </c>
      <c r="CD10" s="23" t="s">
        <v>225</v>
      </c>
      <c r="CE10" s="23" t="s">
        <v>225</v>
      </c>
      <c r="CF10" s="20" t="s">
        <v>225</v>
      </c>
      <c r="CG10" s="11" t="s">
        <v>320</v>
      </c>
      <c r="CI10" s="33">
        <f>340/1055</f>
        <v>0.32227488151658767</v>
      </c>
    </row>
    <row r="11" spans="1:87">
      <c r="A11" t="s">
        <v>206</v>
      </c>
      <c r="B11" s="23" t="s">
        <v>225</v>
      </c>
      <c r="C11" s="20" t="s">
        <v>226</v>
      </c>
      <c r="D11" s="23" t="s">
        <v>225</v>
      </c>
      <c r="E11" s="23" t="s">
        <v>225</v>
      </c>
      <c r="F11" s="23" t="s">
        <v>225</v>
      </c>
      <c r="G11" s="23" t="s">
        <v>225</v>
      </c>
      <c r="H11" s="23" t="s">
        <v>225</v>
      </c>
      <c r="I11" s="20" t="s">
        <v>225</v>
      </c>
      <c r="J11" s="22" t="s">
        <v>292</v>
      </c>
      <c r="K11" s="23" t="s">
        <v>225</v>
      </c>
      <c r="L11" s="23" t="s">
        <v>225</v>
      </c>
      <c r="M11" s="23" t="s">
        <v>225</v>
      </c>
      <c r="N11" s="23" t="s">
        <v>225</v>
      </c>
      <c r="O11" s="23" t="s">
        <v>225</v>
      </c>
      <c r="P11" s="23" t="s">
        <v>225</v>
      </c>
      <c r="Q11" s="23" t="s">
        <v>225</v>
      </c>
      <c r="R11" s="23" t="s">
        <v>225</v>
      </c>
      <c r="S11" s="23" t="s">
        <v>225</v>
      </c>
      <c r="T11" s="23" t="s">
        <v>225</v>
      </c>
      <c r="U11" s="23" t="s">
        <v>225</v>
      </c>
      <c r="V11" s="23" t="s">
        <v>225</v>
      </c>
      <c r="W11" s="23" t="s">
        <v>225</v>
      </c>
      <c r="X11" s="23" t="s">
        <v>225</v>
      </c>
      <c r="Y11" s="20" t="s">
        <v>226</v>
      </c>
      <c r="Z11" s="23" t="s">
        <v>225</v>
      </c>
      <c r="AA11" s="22" t="s">
        <v>297</v>
      </c>
      <c r="AB11" s="23" t="s">
        <v>226</v>
      </c>
      <c r="AC11" s="23" t="s">
        <v>226</v>
      </c>
      <c r="AD11" s="23" t="s">
        <v>226</v>
      </c>
      <c r="AE11" s="20" t="s">
        <v>225</v>
      </c>
      <c r="AF11" s="23" t="s">
        <v>226</v>
      </c>
      <c r="AG11" s="23" t="s">
        <v>226</v>
      </c>
      <c r="AH11" s="23" t="s">
        <v>226</v>
      </c>
      <c r="AI11" s="20" t="s">
        <v>225</v>
      </c>
      <c r="AJ11" s="23" t="s">
        <v>226</v>
      </c>
      <c r="AK11" s="23" t="s">
        <v>226</v>
      </c>
      <c r="AL11" s="23" t="s">
        <v>226</v>
      </c>
      <c r="AM11" s="23" t="s">
        <v>226</v>
      </c>
      <c r="AN11" s="23" t="s">
        <v>226</v>
      </c>
      <c r="AO11" s="23" t="s">
        <v>226</v>
      </c>
      <c r="AP11" s="22" t="s">
        <v>302</v>
      </c>
      <c r="AQ11" s="20" t="s">
        <v>225</v>
      </c>
      <c r="AR11" s="23" t="s">
        <v>226</v>
      </c>
      <c r="AS11" s="23" t="s">
        <v>226</v>
      </c>
      <c r="AT11" s="23" t="s">
        <v>226</v>
      </c>
      <c r="AU11" s="23" t="s">
        <v>225</v>
      </c>
      <c r="AV11" s="22" t="s">
        <v>272</v>
      </c>
      <c r="AW11" s="20" t="s">
        <v>225</v>
      </c>
      <c r="AX11" s="20" t="s">
        <v>225</v>
      </c>
      <c r="AY11" s="23" t="s">
        <v>226</v>
      </c>
      <c r="AZ11" s="20" t="s">
        <v>225</v>
      </c>
      <c r="BA11" s="20" t="s">
        <v>225</v>
      </c>
      <c r="BB11" s="23" t="s">
        <v>226</v>
      </c>
      <c r="BC11" s="22" t="s">
        <v>308</v>
      </c>
      <c r="BD11" s="23" t="s">
        <v>225</v>
      </c>
      <c r="BE11" s="23" t="s">
        <v>226</v>
      </c>
      <c r="BF11" s="23" t="s">
        <v>226</v>
      </c>
      <c r="BG11" s="20" t="s">
        <v>225</v>
      </c>
      <c r="BH11" s="23" t="s">
        <v>226</v>
      </c>
      <c r="BI11" s="23" t="s">
        <v>225</v>
      </c>
      <c r="BJ11" s="23" t="s">
        <v>226</v>
      </c>
      <c r="BK11" s="23" t="s">
        <v>226</v>
      </c>
      <c r="BL11" s="20" t="s">
        <v>225</v>
      </c>
      <c r="BM11" s="23" t="s">
        <v>226</v>
      </c>
      <c r="BN11" s="20" t="s">
        <v>225</v>
      </c>
      <c r="BO11" s="23" t="s">
        <v>226</v>
      </c>
      <c r="BP11" s="22" t="s">
        <v>313</v>
      </c>
      <c r="BQ11" s="23" t="s">
        <v>225</v>
      </c>
      <c r="BR11" s="23" t="s">
        <v>225</v>
      </c>
      <c r="BS11" s="23" t="s">
        <v>225</v>
      </c>
      <c r="BT11" s="20" t="s">
        <v>225</v>
      </c>
      <c r="BU11" s="23" t="s">
        <v>225</v>
      </c>
      <c r="BV11" s="23" t="s">
        <v>225</v>
      </c>
      <c r="BW11" s="23" t="s">
        <v>225</v>
      </c>
      <c r="BX11" s="23" t="s">
        <v>225</v>
      </c>
      <c r="BY11" s="23" t="s">
        <v>225</v>
      </c>
      <c r="BZ11" s="23" t="s">
        <v>225</v>
      </c>
      <c r="CA11" s="23" t="s">
        <v>225</v>
      </c>
      <c r="CB11" s="22" t="s">
        <v>257</v>
      </c>
      <c r="CC11" s="23" t="s">
        <v>226</v>
      </c>
      <c r="CD11" s="23" t="s">
        <v>225</v>
      </c>
      <c r="CE11" s="23" t="s">
        <v>225</v>
      </c>
      <c r="CF11" s="23" t="s">
        <v>226</v>
      </c>
      <c r="CG11" s="22" t="s">
        <v>321</v>
      </c>
      <c r="CI11" s="33">
        <f>940/1055</f>
        <v>0.89099526066350709</v>
      </c>
    </row>
    <row r="12" spans="1:87">
      <c r="A12" t="s">
        <v>207</v>
      </c>
      <c r="B12" s="23" t="s">
        <v>225</v>
      </c>
      <c r="C12" s="20" t="s">
        <v>226</v>
      </c>
      <c r="D12" s="23" t="s">
        <v>225</v>
      </c>
      <c r="E12" s="23" t="s">
        <v>225</v>
      </c>
      <c r="F12" s="23" t="s">
        <v>225</v>
      </c>
      <c r="G12" s="23" t="s">
        <v>225</v>
      </c>
      <c r="H12" s="23" t="s">
        <v>225</v>
      </c>
      <c r="I12" s="20" t="s">
        <v>225</v>
      </c>
      <c r="J12" s="22" t="s">
        <v>292</v>
      </c>
      <c r="K12" s="23" t="s">
        <v>225</v>
      </c>
      <c r="L12" s="23" t="s">
        <v>225</v>
      </c>
      <c r="M12" s="23" t="s">
        <v>225</v>
      </c>
      <c r="N12" s="23" t="s">
        <v>225</v>
      </c>
      <c r="O12" s="23" t="s">
        <v>225</v>
      </c>
      <c r="P12" s="23" t="s">
        <v>225</v>
      </c>
      <c r="Q12" s="23" t="s">
        <v>225</v>
      </c>
      <c r="R12" s="23" t="s">
        <v>225</v>
      </c>
      <c r="S12" s="23" t="s">
        <v>225</v>
      </c>
      <c r="T12" s="23" t="s">
        <v>225</v>
      </c>
      <c r="U12" s="23" t="s">
        <v>225</v>
      </c>
      <c r="V12" s="23" t="s">
        <v>225</v>
      </c>
      <c r="W12" s="23" t="s">
        <v>225</v>
      </c>
      <c r="X12" s="23" t="s">
        <v>225</v>
      </c>
      <c r="Y12" s="23" t="s">
        <v>225</v>
      </c>
      <c r="Z12" s="23" t="s">
        <v>225</v>
      </c>
      <c r="AA12" s="22" t="s">
        <v>296</v>
      </c>
      <c r="AB12" s="23" t="s">
        <v>226</v>
      </c>
      <c r="AC12" s="23" t="s">
        <v>226</v>
      </c>
      <c r="AD12" s="23" t="s">
        <v>226</v>
      </c>
      <c r="AE12" s="20" t="s">
        <v>225</v>
      </c>
      <c r="AF12" s="23" t="s">
        <v>226</v>
      </c>
      <c r="AG12" s="23" t="s">
        <v>226</v>
      </c>
      <c r="AH12" s="23" t="s">
        <v>226</v>
      </c>
      <c r="AI12" s="20" t="s">
        <v>225</v>
      </c>
      <c r="AJ12" s="23" t="s">
        <v>226</v>
      </c>
      <c r="AK12" s="23" t="s">
        <v>226</v>
      </c>
      <c r="AL12" s="23" t="s">
        <v>226</v>
      </c>
      <c r="AM12" s="20" t="s">
        <v>225</v>
      </c>
      <c r="AN12" s="23" t="s">
        <v>226</v>
      </c>
      <c r="AO12" s="23" t="s">
        <v>226</v>
      </c>
      <c r="AP12" s="22" t="s">
        <v>300</v>
      </c>
      <c r="AQ12" s="20" t="s">
        <v>225</v>
      </c>
      <c r="AR12" s="23" t="s">
        <v>226</v>
      </c>
      <c r="AS12" s="23" t="s">
        <v>226</v>
      </c>
      <c r="AT12" s="23" t="s">
        <v>226</v>
      </c>
      <c r="AU12" s="23" t="s">
        <v>225</v>
      </c>
      <c r="AV12" s="22" t="s">
        <v>272</v>
      </c>
      <c r="AW12" s="20" t="s">
        <v>225</v>
      </c>
      <c r="AX12" s="20" t="s">
        <v>225</v>
      </c>
      <c r="AY12" s="23" t="s">
        <v>226</v>
      </c>
      <c r="AZ12" s="20" t="s">
        <v>225</v>
      </c>
      <c r="BA12" s="20" t="s">
        <v>225</v>
      </c>
      <c r="BB12" s="23" t="s">
        <v>226</v>
      </c>
      <c r="BC12" s="22" t="s">
        <v>308</v>
      </c>
      <c r="BD12" s="23" t="s">
        <v>225</v>
      </c>
      <c r="BE12" s="23" t="s">
        <v>226</v>
      </c>
      <c r="BF12" s="23" t="s">
        <v>226</v>
      </c>
      <c r="BG12" s="20" t="s">
        <v>225</v>
      </c>
      <c r="BH12" s="23" t="s">
        <v>226</v>
      </c>
      <c r="BI12" s="23" t="s">
        <v>225</v>
      </c>
      <c r="BJ12" s="23" t="s">
        <v>226</v>
      </c>
      <c r="BK12" s="23" t="s">
        <v>226</v>
      </c>
      <c r="BL12" s="20" t="s">
        <v>225</v>
      </c>
      <c r="BM12" s="23" t="s">
        <v>226</v>
      </c>
      <c r="BN12" s="20" t="s">
        <v>225</v>
      </c>
      <c r="BO12" s="23" t="s">
        <v>226</v>
      </c>
      <c r="BP12" s="22" t="s">
        <v>313</v>
      </c>
      <c r="BQ12" s="23" t="s">
        <v>225</v>
      </c>
      <c r="BR12" s="23" t="s">
        <v>225</v>
      </c>
      <c r="BS12" s="23" t="s">
        <v>225</v>
      </c>
      <c r="BT12" s="20" t="s">
        <v>225</v>
      </c>
      <c r="BU12" s="23" t="s">
        <v>225</v>
      </c>
      <c r="BV12" s="23" t="s">
        <v>225</v>
      </c>
      <c r="BW12" s="23" t="s">
        <v>225</v>
      </c>
      <c r="BX12" s="23" t="s">
        <v>225</v>
      </c>
      <c r="BY12" s="23" t="s">
        <v>225</v>
      </c>
      <c r="BZ12" s="23" t="s">
        <v>225</v>
      </c>
      <c r="CA12" s="23" t="s">
        <v>225</v>
      </c>
      <c r="CB12" s="22" t="s">
        <v>257</v>
      </c>
      <c r="CC12" s="23" t="s">
        <v>226</v>
      </c>
      <c r="CD12" s="23" t="s">
        <v>225</v>
      </c>
      <c r="CE12" s="23" t="s">
        <v>225</v>
      </c>
      <c r="CF12" s="23" t="s">
        <v>226</v>
      </c>
      <c r="CG12" s="22" t="s">
        <v>321</v>
      </c>
      <c r="CI12" s="33">
        <f>930/1055</f>
        <v>0.88151658767772512</v>
      </c>
    </row>
    <row r="13" spans="1:87">
      <c r="A13" t="s">
        <v>208</v>
      </c>
      <c r="B13" s="23" t="s">
        <v>225</v>
      </c>
      <c r="C13" s="20" t="s">
        <v>226</v>
      </c>
      <c r="D13" s="23" t="s">
        <v>225</v>
      </c>
      <c r="E13" s="23" t="s">
        <v>225</v>
      </c>
      <c r="F13" s="23" t="s">
        <v>225</v>
      </c>
      <c r="G13" s="23" t="s">
        <v>225</v>
      </c>
      <c r="H13" s="23" t="s">
        <v>225</v>
      </c>
      <c r="I13" s="20" t="s">
        <v>225</v>
      </c>
      <c r="J13" s="22" t="s">
        <v>292</v>
      </c>
      <c r="K13" s="23" t="s">
        <v>225</v>
      </c>
      <c r="L13" s="23" t="s">
        <v>225</v>
      </c>
      <c r="M13" s="23" t="s">
        <v>225</v>
      </c>
      <c r="N13" s="23" t="s">
        <v>225</v>
      </c>
      <c r="O13" s="21" t="s">
        <v>228</v>
      </c>
      <c r="P13" s="23" t="s">
        <v>225</v>
      </c>
      <c r="Q13" s="23" t="s">
        <v>225</v>
      </c>
      <c r="R13" s="23" t="s">
        <v>225</v>
      </c>
      <c r="S13" s="23" t="s">
        <v>225</v>
      </c>
      <c r="T13" s="23" t="s">
        <v>225</v>
      </c>
      <c r="U13" s="23" t="s">
        <v>225</v>
      </c>
      <c r="V13" s="23" t="s">
        <v>225</v>
      </c>
      <c r="W13" s="23" t="s">
        <v>225</v>
      </c>
      <c r="X13" s="23" t="s">
        <v>225</v>
      </c>
      <c r="Y13" s="23" t="s">
        <v>225</v>
      </c>
      <c r="Z13" s="23" t="s">
        <v>225</v>
      </c>
      <c r="AA13" s="22" t="s">
        <v>298</v>
      </c>
      <c r="AB13" s="20" t="s">
        <v>225</v>
      </c>
      <c r="AC13" s="23" t="s">
        <v>226</v>
      </c>
      <c r="AD13" s="23" t="s">
        <v>226</v>
      </c>
      <c r="AE13" s="20" t="s">
        <v>225</v>
      </c>
      <c r="AF13" s="23" t="s">
        <v>226</v>
      </c>
      <c r="AG13" s="20" t="s">
        <v>225</v>
      </c>
      <c r="AH13" s="20" t="s">
        <v>225</v>
      </c>
      <c r="AI13" s="20" t="s">
        <v>225</v>
      </c>
      <c r="AJ13" s="20" t="s">
        <v>225</v>
      </c>
      <c r="AK13" s="23" t="s">
        <v>226</v>
      </c>
      <c r="AL13" s="23" t="s">
        <v>226</v>
      </c>
      <c r="AM13" s="20" t="s">
        <v>225</v>
      </c>
      <c r="AN13" s="20" t="s">
        <v>225</v>
      </c>
      <c r="AO13" s="20" t="s">
        <v>225</v>
      </c>
      <c r="AP13" s="22" t="s">
        <v>303</v>
      </c>
      <c r="AQ13" s="20" t="s">
        <v>225</v>
      </c>
      <c r="AR13" s="20" t="s">
        <v>225</v>
      </c>
      <c r="AS13" s="23" t="s">
        <v>226</v>
      </c>
      <c r="AT13" s="20" t="s">
        <v>225</v>
      </c>
      <c r="AU13" s="23" t="s">
        <v>225</v>
      </c>
      <c r="AV13" s="22" t="s">
        <v>273</v>
      </c>
      <c r="AW13" s="20" t="s">
        <v>225</v>
      </c>
      <c r="AX13" s="20" t="s">
        <v>225</v>
      </c>
      <c r="AY13" s="20" t="s">
        <v>225</v>
      </c>
      <c r="AZ13" s="20" t="s">
        <v>225</v>
      </c>
      <c r="BA13" s="20" t="s">
        <v>225</v>
      </c>
      <c r="BB13" s="20" t="s">
        <v>225</v>
      </c>
      <c r="BC13" s="22" t="s">
        <v>250</v>
      </c>
      <c r="BD13" s="23" t="s">
        <v>225</v>
      </c>
      <c r="BE13" s="23" t="s">
        <v>226</v>
      </c>
      <c r="BF13" s="23" t="s">
        <v>226</v>
      </c>
      <c r="BG13" s="20" t="s">
        <v>225</v>
      </c>
      <c r="BH13" s="20" t="s">
        <v>225</v>
      </c>
      <c r="BI13" s="20" t="s">
        <v>226</v>
      </c>
      <c r="BJ13" s="20" t="s">
        <v>225</v>
      </c>
      <c r="BK13" s="20" t="s">
        <v>225</v>
      </c>
      <c r="BL13" s="20" t="s">
        <v>225</v>
      </c>
      <c r="BM13" s="23" t="s">
        <v>226</v>
      </c>
      <c r="BN13" s="20" t="s">
        <v>225</v>
      </c>
      <c r="BO13" s="23" t="s">
        <v>226</v>
      </c>
      <c r="BP13" s="22" t="s">
        <v>259</v>
      </c>
      <c r="BQ13" s="23" t="s">
        <v>225</v>
      </c>
      <c r="BR13" s="23" t="s">
        <v>225</v>
      </c>
      <c r="BS13" s="23" t="s">
        <v>225</v>
      </c>
      <c r="BT13" s="20" t="s">
        <v>225</v>
      </c>
      <c r="BU13" s="23" t="s">
        <v>225</v>
      </c>
      <c r="BV13" s="23" t="s">
        <v>225</v>
      </c>
      <c r="BW13" s="23" t="s">
        <v>225</v>
      </c>
      <c r="BX13" s="23" t="s">
        <v>225</v>
      </c>
      <c r="BY13" s="23" t="s">
        <v>225</v>
      </c>
      <c r="BZ13" s="23" t="s">
        <v>225</v>
      </c>
      <c r="CA13" s="23" t="s">
        <v>225</v>
      </c>
      <c r="CB13" s="22" t="s">
        <v>257</v>
      </c>
      <c r="CC13" s="20" t="s">
        <v>225</v>
      </c>
      <c r="CD13" s="23" t="s">
        <v>225</v>
      </c>
      <c r="CE13" s="23" t="s">
        <v>225</v>
      </c>
      <c r="CF13" s="20" t="s">
        <v>225</v>
      </c>
      <c r="CG13" s="11" t="s">
        <v>320</v>
      </c>
      <c r="CI13" s="33">
        <f>490/1045</f>
        <v>0.46889952153110048</v>
      </c>
    </row>
    <row r="14" spans="1:87">
      <c r="A14" t="s">
        <v>209</v>
      </c>
      <c r="B14" s="23" t="s">
        <v>225</v>
      </c>
      <c r="C14" s="23" t="s">
        <v>225</v>
      </c>
      <c r="D14" s="23" t="s">
        <v>225</v>
      </c>
      <c r="E14" s="23" t="s">
        <v>225</v>
      </c>
      <c r="F14" s="23" t="s">
        <v>225</v>
      </c>
      <c r="G14" s="23" t="s">
        <v>225</v>
      </c>
      <c r="H14" s="23" t="s">
        <v>225</v>
      </c>
      <c r="I14" s="20" t="s">
        <v>225</v>
      </c>
      <c r="J14" s="22" t="s">
        <v>295</v>
      </c>
      <c r="K14" s="23" t="s">
        <v>225</v>
      </c>
      <c r="L14" s="23" t="s">
        <v>225</v>
      </c>
      <c r="M14" s="23" t="s">
        <v>225</v>
      </c>
      <c r="N14" s="23" t="s">
        <v>225</v>
      </c>
      <c r="O14" s="23" t="s">
        <v>225</v>
      </c>
      <c r="P14" s="23" t="s">
        <v>225</v>
      </c>
      <c r="Q14" s="23" t="s">
        <v>225</v>
      </c>
      <c r="R14" s="23" t="s">
        <v>225</v>
      </c>
      <c r="S14" s="23" t="s">
        <v>225</v>
      </c>
      <c r="T14" s="23" t="s">
        <v>225</v>
      </c>
      <c r="U14" s="23" t="s">
        <v>225</v>
      </c>
      <c r="V14" s="23" t="s">
        <v>225</v>
      </c>
      <c r="W14" s="23" t="s">
        <v>225</v>
      </c>
      <c r="X14" s="23" t="s">
        <v>225</v>
      </c>
      <c r="Y14" s="23" t="s">
        <v>225</v>
      </c>
      <c r="Z14" s="23" t="s">
        <v>225</v>
      </c>
      <c r="AA14" s="22" t="s">
        <v>296</v>
      </c>
      <c r="AB14" s="20" t="s">
        <v>225</v>
      </c>
      <c r="AC14" s="20" t="s">
        <v>225</v>
      </c>
      <c r="AD14" s="20" t="s">
        <v>225</v>
      </c>
      <c r="AE14" s="20" t="s">
        <v>225</v>
      </c>
      <c r="AF14" s="20" t="s">
        <v>225</v>
      </c>
      <c r="AG14" s="20" t="s">
        <v>225</v>
      </c>
      <c r="AH14" s="20" t="s">
        <v>225</v>
      </c>
      <c r="AI14" s="20" t="s">
        <v>225</v>
      </c>
      <c r="AJ14" s="20" t="s">
        <v>225</v>
      </c>
      <c r="AK14" s="20" t="s">
        <v>225</v>
      </c>
      <c r="AL14" s="20" t="s">
        <v>225</v>
      </c>
      <c r="AM14" s="20" t="s">
        <v>225</v>
      </c>
      <c r="AN14" s="20" t="s">
        <v>225</v>
      </c>
      <c r="AO14" s="20" t="s">
        <v>225</v>
      </c>
      <c r="AP14" s="22" t="s">
        <v>299</v>
      </c>
      <c r="AQ14" s="20" t="s">
        <v>225</v>
      </c>
      <c r="AR14" s="20" t="s">
        <v>225</v>
      </c>
      <c r="AS14" s="20" t="s">
        <v>225</v>
      </c>
      <c r="AT14" s="20" t="s">
        <v>225</v>
      </c>
      <c r="AU14" s="23" t="s">
        <v>225</v>
      </c>
      <c r="AV14" s="22" t="s">
        <v>270</v>
      </c>
      <c r="AW14" s="20" t="s">
        <v>225</v>
      </c>
      <c r="AX14" s="20" t="s">
        <v>225</v>
      </c>
      <c r="AY14" s="20" t="s">
        <v>225</v>
      </c>
      <c r="AZ14" s="20" t="s">
        <v>225</v>
      </c>
      <c r="BA14" s="20" t="s">
        <v>225</v>
      </c>
      <c r="BB14" s="20" t="s">
        <v>225</v>
      </c>
      <c r="BC14" s="22" t="s">
        <v>250</v>
      </c>
      <c r="BD14" s="23" t="s">
        <v>225</v>
      </c>
      <c r="BE14" s="20" t="s">
        <v>225</v>
      </c>
      <c r="BF14" s="20" t="s">
        <v>225</v>
      </c>
      <c r="BG14" s="20" t="s">
        <v>225</v>
      </c>
      <c r="BH14" s="20" t="s">
        <v>225</v>
      </c>
      <c r="BI14" s="23" t="s">
        <v>225</v>
      </c>
      <c r="BJ14" s="20" t="s">
        <v>225</v>
      </c>
      <c r="BK14" s="20" t="s">
        <v>225</v>
      </c>
      <c r="BL14" s="20" t="s">
        <v>225</v>
      </c>
      <c r="BM14" s="23" t="s">
        <v>226</v>
      </c>
      <c r="BN14" s="20" t="s">
        <v>225</v>
      </c>
      <c r="BO14" s="20" t="s">
        <v>225</v>
      </c>
      <c r="BP14" s="22" t="s">
        <v>314</v>
      </c>
      <c r="BQ14" s="23" t="s">
        <v>225</v>
      </c>
      <c r="BR14" s="23" t="s">
        <v>225</v>
      </c>
      <c r="BS14" s="23" t="s">
        <v>225</v>
      </c>
      <c r="BT14" s="20" t="s">
        <v>225</v>
      </c>
      <c r="BU14" s="23" t="s">
        <v>225</v>
      </c>
      <c r="BV14" s="23" t="s">
        <v>225</v>
      </c>
      <c r="BW14" s="23" t="s">
        <v>225</v>
      </c>
      <c r="BX14" s="23" t="s">
        <v>225</v>
      </c>
      <c r="BY14" s="23" t="s">
        <v>225</v>
      </c>
      <c r="BZ14" s="23" t="s">
        <v>225</v>
      </c>
      <c r="CA14" s="23" t="s">
        <v>225</v>
      </c>
      <c r="CB14" s="22" t="s">
        <v>257</v>
      </c>
      <c r="CC14" s="20" t="s">
        <v>225</v>
      </c>
      <c r="CD14" s="23" t="s">
        <v>225</v>
      </c>
      <c r="CE14" s="23" t="s">
        <v>225</v>
      </c>
      <c r="CF14" s="20" t="s">
        <v>225</v>
      </c>
      <c r="CG14" s="11" t="s">
        <v>320</v>
      </c>
      <c r="CI14" s="33">
        <f>375/1055</f>
        <v>0.35545023696682465</v>
      </c>
    </row>
    <row r="15" spans="1:87">
      <c r="A15" t="s">
        <v>210</v>
      </c>
      <c r="B15" s="23" t="s">
        <v>225</v>
      </c>
      <c r="C15" s="20" t="s">
        <v>226</v>
      </c>
      <c r="D15" s="23" t="s">
        <v>225</v>
      </c>
      <c r="E15" s="23" t="s">
        <v>225</v>
      </c>
      <c r="F15" s="23" t="s">
        <v>225</v>
      </c>
      <c r="G15" s="23" t="s">
        <v>225</v>
      </c>
      <c r="H15" s="23" t="s">
        <v>225</v>
      </c>
      <c r="I15" s="20" t="s">
        <v>225</v>
      </c>
      <c r="J15" s="22" t="s">
        <v>292</v>
      </c>
      <c r="K15" s="23" t="s">
        <v>225</v>
      </c>
      <c r="L15" s="23" t="s">
        <v>225</v>
      </c>
      <c r="M15" s="23" t="s">
        <v>225</v>
      </c>
      <c r="N15" s="23" t="s">
        <v>225</v>
      </c>
      <c r="O15" s="23" t="s">
        <v>225</v>
      </c>
      <c r="P15" s="23" t="s">
        <v>225</v>
      </c>
      <c r="Q15" s="23" t="s">
        <v>225</v>
      </c>
      <c r="R15" s="23" t="s">
        <v>225</v>
      </c>
      <c r="S15" s="23" t="s">
        <v>225</v>
      </c>
      <c r="T15" s="23" t="s">
        <v>225</v>
      </c>
      <c r="U15" s="23" t="s">
        <v>225</v>
      </c>
      <c r="V15" s="23" t="s">
        <v>225</v>
      </c>
      <c r="W15" s="23" t="s">
        <v>225</v>
      </c>
      <c r="X15" s="23" t="s">
        <v>225</v>
      </c>
      <c r="Y15" s="23" t="s">
        <v>225</v>
      </c>
      <c r="Z15" s="23" t="s">
        <v>225</v>
      </c>
      <c r="AA15" s="22" t="s">
        <v>296</v>
      </c>
      <c r="AB15" s="23" t="s">
        <v>226</v>
      </c>
      <c r="AC15" s="20" t="s">
        <v>225</v>
      </c>
      <c r="AD15" s="23" t="s">
        <v>226</v>
      </c>
      <c r="AE15" s="20" t="s">
        <v>225</v>
      </c>
      <c r="AF15" s="23" t="s">
        <v>226</v>
      </c>
      <c r="AG15" s="20" t="s">
        <v>225</v>
      </c>
      <c r="AH15" s="20" t="s">
        <v>225</v>
      </c>
      <c r="AI15" s="20" t="s">
        <v>225</v>
      </c>
      <c r="AJ15" s="23" t="s">
        <v>226</v>
      </c>
      <c r="AK15" s="23" t="s">
        <v>226</v>
      </c>
      <c r="AL15" s="20" t="s">
        <v>225</v>
      </c>
      <c r="AM15" s="20" t="s">
        <v>225</v>
      </c>
      <c r="AN15" s="20" t="s">
        <v>225</v>
      </c>
      <c r="AO15" s="20" t="s">
        <v>225</v>
      </c>
      <c r="AP15" s="22" t="s">
        <v>304</v>
      </c>
      <c r="AQ15" s="20" t="s">
        <v>225</v>
      </c>
      <c r="AR15" s="20" t="s">
        <v>225</v>
      </c>
      <c r="AS15" s="23" t="s">
        <v>226</v>
      </c>
      <c r="AT15" s="23" t="s">
        <v>226</v>
      </c>
      <c r="AU15" s="23" t="s">
        <v>225</v>
      </c>
      <c r="AV15" s="22" t="s">
        <v>274</v>
      </c>
      <c r="AW15" s="20" t="s">
        <v>225</v>
      </c>
      <c r="AX15" s="20" t="s">
        <v>225</v>
      </c>
      <c r="AY15" s="20" t="s">
        <v>225</v>
      </c>
      <c r="AZ15" s="20" t="s">
        <v>225</v>
      </c>
      <c r="BA15" s="20" t="s">
        <v>225</v>
      </c>
      <c r="BB15" s="20" t="s">
        <v>225</v>
      </c>
      <c r="BC15" s="22" t="s">
        <v>250</v>
      </c>
      <c r="BD15" s="23" t="s">
        <v>225</v>
      </c>
      <c r="BE15" s="23" t="s">
        <v>226</v>
      </c>
      <c r="BF15" s="23" t="s">
        <v>226</v>
      </c>
      <c r="BG15" s="20" t="s">
        <v>225</v>
      </c>
      <c r="BH15" s="23" t="s">
        <v>226</v>
      </c>
      <c r="BI15" s="23" t="s">
        <v>225</v>
      </c>
      <c r="BJ15" s="23" t="s">
        <v>226</v>
      </c>
      <c r="BK15" s="20" t="s">
        <v>225</v>
      </c>
      <c r="BL15" s="20" t="s">
        <v>225</v>
      </c>
      <c r="BM15" s="23" t="s">
        <v>226</v>
      </c>
      <c r="BN15" s="20" t="s">
        <v>225</v>
      </c>
      <c r="BO15" s="23" t="s">
        <v>226</v>
      </c>
      <c r="BP15" s="22" t="s">
        <v>313</v>
      </c>
      <c r="BQ15" s="23" t="s">
        <v>225</v>
      </c>
      <c r="BR15" s="23" t="s">
        <v>225</v>
      </c>
      <c r="BS15" s="23" t="s">
        <v>225</v>
      </c>
      <c r="BT15" s="20" t="s">
        <v>225</v>
      </c>
      <c r="BU15" s="23" t="s">
        <v>225</v>
      </c>
      <c r="BV15" s="23" t="s">
        <v>225</v>
      </c>
      <c r="BW15" s="23" t="s">
        <v>225</v>
      </c>
      <c r="BX15" s="23" t="s">
        <v>225</v>
      </c>
      <c r="BY15" s="23" t="s">
        <v>225</v>
      </c>
      <c r="BZ15" s="23" t="s">
        <v>225</v>
      </c>
      <c r="CA15" s="23" t="s">
        <v>225</v>
      </c>
      <c r="CB15" s="22" t="s">
        <v>257</v>
      </c>
      <c r="CC15" s="23" t="s">
        <v>226</v>
      </c>
      <c r="CD15" s="23" t="s">
        <v>225</v>
      </c>
      <c r="CE15" s="23" t="s">
        <v>225</v>
      </c>
      <c r="CF15" s="20" t="s">
        <v>225</v>
      </c>
      <c r="CG15" s="22" t="s">
        <v>293</v>
      </c>
      <c r="CI15" s="33">
        <f>560/1055</f>
        <v>0.53080568720379151</v>
      </c>
    </row>
    <row r="16" spans="1:87">
      <c r="A16" t="s">
        <v>211</v>
      </c>
      <c r="B16" s="23" t="s">
        <v>225</v>
      </c>
      <c r="C16" s="23" t="s">
        <v>225</v>
      </c>
      <c r="D16" s="23" t="s">
        <v>225</v>
      </c>
      <c r="E16" s="23" t="s">
        <v>225</v>
      </c>
      <c r="F16" s="23" t="s">
        <v>225</v>
      </c>
      <c r="G16" s="23" t="s">
        <v>225</v>
      </c>
      <c r="H16" s="23" t="s">
        <v>225</v>
      </c>
      <c r="I16" s="20" t="s">
        <v>225</v>
      </c>
      <c r="J16" s="22" t="s">
        <v>295</v>
      </c>
      <c r="K16" s="23" t="s">
        <v>225</v>
      </c>
      <c r="L16" s="23" t="s">
        <v>225</v>
      </c>
      <c r="M16" s="23" t="s">
        <v>225</v>
      </c>
      <c r="N16" s="23" t="s">
        <v>225</v>
      </c>
      <c r="O16" s="23" t="s">
        <v>225</v>
      </c>
      <c r="P16" s="23" t="s">
        <v>225</v>
      </c>
      <c r="Q16" s="23" t="s">
        <v>225</v>
      </c>
      <c r="R16" s="23" t="s">
        <v>225</v>
      </c>
      <c r="S16" s="23" t="s">
        <v>225</v>
      </c>
      <c r="T16" s="23" t="s">
        <v>225</v>
      </c>
      <c r="U16" s="23" t="s">
        <v>225</v>
      </c>
      <c r="V16" s="23" t="s">
        <v>225</v>
      </c>
      <c r="W16" s="23" t="s">
        <v>225</v>
      </c>
      <c r="X16" s="23" t="s">
        <v>225</v>
      </c>
      <c r="Y16" s="23" t="s">
        <v>225</v>
      </c>
      <c r="Z16" s="23" t="s">
        <v>225</v>
      </c>
      <c r="AA16" s="22" t="s">
        <v>296</v>
      </c>
      <c r="AB16" s="20" t="s">
        <v>225</v>
      </c>
      <c r="AC16" s="20" t="s">
        <v>225</v>
      </c>
      <c r="AD16" s="20" t="s">
        <v>225</v>
      </c>
      <c r="AE16" s="20" t="s">
        <v>225</v>
      </c>
      <c r="AF16" s="20" t="s">
        <v>225</v>
      </c>
      <c r="AG16" s="20" t="s">
        <v>225</v>
      </c>
      <c r="AH16" s="20" t="s">
        <v>225</v>
      </c>
      <c r="AI16" s="20" t="s">
        <v>225</v>
      </c>
      <c r="AJ16" s="20" t="s">
        <v>225</v>
      </c>
      <c r="AK16" s="20" t="s">
        <v>225</v>
      </c>
      <c r="AL16" s="20" t="s">
        <v>225</v>
      </c>
      <c r="AM16" s="20" t="s">
        <v>225</v>
      </c>
      <c r="AN16" s="20" t="s">
        <v>225</v>
      </c>
      <c r="AO16" s="20" t="s">
        <v>225</v>
      </c>
      <c r="AP16" s="22" t="s">
        <v>299</v>
      </c>
      <c r="AQ16" s="20" t="s">
        <v>225</v>
      </c>
      <c r="AR16" s="20" t="s">
        <v>225</v>
      </c>
      <c r="AS16" s="20" t="s">
        <v>225</v>
      </c>
      <c r="AT16" s="20" t="s">
        <v>225</v>
      </c>
      <c r="AU16" s="23" t="s">
        <v>225</v>
      </c>
      <c r="AV16" s="22" t="s">
        <v>270</v>
      </c>
      <c r="AW16" s="20" t="s">
        <v>225</v>
      </c>
      <c r="AX16" s="20" t="s">
        <v>225</v>
      </c>
      <c r="AY16" s="20" t="s">
        <v>225</v>
      </c>
      <c r="AZ16" s="20" t="s">
        <v>225</v>
      </c>
      <c r="BA16" s="20" t="s">
        <v>225</v>
      </c>
      <c r="BB16" s="20" t="s">
        <v>225</v>
      </c>
      <c r="BC16" s="22" t="s">
        <v>250</v>
      </c>
      <c r="BD16" s="23" t="s">
        <v>225</v>
      </c>
      <c r="BE16" s="20" t="s">
        <v>225</v>
      </c>
      <c r="BF16" s="20" t="s">
        <v>225</v>
      </c>
      <c r="BG16" s="20" t="s">
        <v>225</v>
      </c>
      <c r="BH16" s="20" t="s">
        <v>225</v>
      </c>
      <c r="BI16" s="23" t="s">
        <v>225</v>
      </c>
      <c r="BJ16" s="20" t="s">
        <v>225</v>
      </c>
      <c r="BK16" s="20" t="s">
        <v>225</v>
      </c>
      <c r="BL16" s="20" t="s">
        <v>225</v>
      </c>
      <c r="BM16" s="20" t="s">
        <v>225</v>
      </c>
      <c r="BN16" s="20" t="s">
        <v>225</v>
      </c>
      <c r="BO16" s="20" t="s">
        <v>225</v>
      </c>
      <c r="BP16" s="22" t="s">
        <v>312</v>
      </c>
      <c r="BQ16" s="23" t="s">
        <v>225</v>
      </c>
      <c r="BR16" s="20" t="s">
        <v>226</v>
      </c>
      <c r="BS16" s="23" t="s">
        <v>225</v>
      </c>
      <c r="BT16" s="20" t="s">
        <v>225</v>
      </c>
      <c r="BU16" s="23" t="s">
        <v>225</v>
      </c>
      <c r="BV16" s="23" t="s">
        <v>225</v>
      </c>
      <c r="BW16" s="23" t="s">
        <v>225</v>
      </c>
      <c r="BX16" s="23" t="s">
        <v>225</v>
      </c>
      <c r="BY16" s="23" t="s">
        <v>225</v>
      </c>
      <c r="BZ16" s="23" t="s">
        <v>225</v>
      </c>
      <c r="CA16" s="23" t="s">
        <v>225</v>
      </c>
      <c r="CB16" s="22" t="s">
        <v>261</v>
      </c>
      <c r="CC16" s="20" t="s">
        <v>225</v>
      </c>
      <c r="CD16" s="23" t="s">
        <v>225</v>
      </c>
      <c r="CE16" s="23" t="s">
        <v>225</v>
      </c>
      <c r="CF16" s="20" t="s">
        <v>225</v>
      </c>
      <c r="CG16" s="11" t="s">
        <v>320</v>
      </c>
      <c r="CI16" s="33">
        <f>335/1055</f>
        <v>0.31753554502369669</v>
      </c>
    </row>
    <row r="17" spans="1:87">
      <c r="A17" t="s">
        <v>212</v>
      </c>
      <c r="B17" s="23" t="s">
        <v>225</v>
      </c>
      <c r="C17" s="23" t="s">
        <v>225</v>
      </c>
      <c r="D17" s="23" t="s">
        <v>225</v>
      </c>
      <c r="E17" s="23" t="s">
        <v>225</v>
      </c>
      <c r="F17" s="23" t="s">
        <v>225</v>
      </c>
      <c r="G17" s="23" t="s">
        <v>225</v>
      </c>
      <c r="H17" s="23" t="s">
        <v>225</v>
      </c>
      <c r="I17" s="20" t="s">
        <v>225</v>
      </c>
      <c r="J17" s="22" t="s">
        <v>295</v>
      </c>
      <c r="K17" s="23" t="s">
        <v>225</v>
      </c>
      <c r="L17" s="23" t="s">
        <v>225</v>
      </c>
      <c r="M17" s="23" t="s">
        <v>225</v>
      </c>
      <c r="N17" s="23" t="s">
        <v>225</v>
      </c>
      <c r="O17" s="23" t="s">
        <v>225</v>
      </c>
      <c r="P17" s="23" t="s">
        <v>225</v>
      </c>
      <c r="Q17" s="23" t="s">
        <v>225</v>
      </c>
      <c r="R17" s="23" t="s">
        <v>225</v>
      </c>
      <c r="S17" s="23" t="s">
        <v>225</v>
      </c>
      <c r="T17" s="23" t="s">
        <v>225</v>
      </c>
      <c r="U17" s="23" t="s">
        <v>225</v>
      </c>
      <c r="V17" s="23" t="s">
        <v>225</v>
      </c>
      <c r="W17" s="23" t="s">
        <v>225</v>
      </c>
      <c r="X17" s="23" t="s">
        <v>225</v>
      </c>
      <c r="Y17" s="23" t="s">
        <v>225</v>
      </c>
      <c r="Z17" s="23" t="s">
        <v>225</v>
      </c>
      <c r="AA17" s="22" t="s">
        <v>296</v>
      </c>
      <c r="AB17" s="20" t="s">
        <v>225</v>
      </c>
      <c r="AC17" s="20" t="s">
        <v>225</v>
      </c>
      <c r="AD17" s="20" t="s">
        <v>225</v>
      </c>
      <c r="AE17" s="20" t="s">
        <v>225</v>
      </c>
      <c r="AF17" s="20" t="s">
        <v>225</v>
      </c>
      <c r="AG17" s="20" t="s">
        <v>225</v>
      </c>
      <c r="AH17" s="20" t="s">
        <v>225</v>
      </c>
      <c r="AI17" s="20" t="s">
        <v>225</v>
      </c>
      <c r="AJ17" s="20" t="s">
        <v>225</v>
      </c>
      <c r="AK17" s="23" t="s">
        <v>226</v>
      </c>
      <c r="AL17" s="20" t="s">
        <v>225</v>
      </c>
      <c r="AM17" s="20" t="s">
        <v>225</v>
      </c>
      <c r="AN17" s="20" t="s">
        <v>225</v>
      </c>
      <c r="AO17" s="20" t="s">
        <v>225</v>
      </c>
      <c r="AP17" s="22" t="s">
        <v>305</v>
      </c>
      <c r="AQ17" s="20" t="s">
        <v>225</v>
      </c>
      <c r="AR17" s="20" t="s">
        <v>225</v>
      </c>
      <c r="AS17" s="20" t="s">
        <v>225</v>
      </c>
      <c r="AT17" s="20" t="s">
        <v>225</v>
      </c>
      <c r="AU17" s="23" t="s">
        <v>225</v>
      </c>
      <c r="AV17" s="22" t="s">
        <v>270</v>
      </c>
      <c r="AW17" s="20" t="s">
        <v>225</v>
      </c>
      <c r="AX17" s="20" t="s">
        <v>225</v>
      </c>
      <c r="AY17" s="20" t="s">
        <v>225</v>
      </c>
      <c r="AZ17" s="20" t="s">
        <v>225</v>
      </c>
      <c r="BA17" s="20" t="s">
        <v>225</v>
      </c>
      <c r="BB17" s="23" t="s">
        <v>226</v>
      </c>
      <c r="BC17" s="22" t="s">
        <v>254</v>
      </c>
      <c r="BD17" s="23" t="s">
        <v>225</v>
      </c>
      <c r="BE17" s="20" t="s">
        <v>225</v>
      </c>
      <c r="BF17" s="20" t="s">
        <v>225</v>
      </c>
      <c r="BG17" s="20" t="s">
        <v>225</v>
      </c>
      <c r="BH17" s="20" t="s">
        <v>225</v>
      </c>
      <c r="BI17" s="20" t="s">
        <v>226</v>
      </c>
      <c r="BJ17" s="20" t="s">
        <v>225</v>
      </c>
      <c r="BK17" s="20" t="s">
        <v>225</v>
      </c>
      <c r="BL17" s="20" t="s">
        <v>225</v>
      </c>
      <c r="BM17" s="20" t="s">
        <v>225</v>
      </c>
      <c r="BN17" s="20" t="s">
        <v>225</v>
      </c>
      <c r="BO17" s="20" t="s">
        <v>225</v>
      </c>
      <c r="BP17" s="22" t="s">
        <v>309</v>
      </c>
      <c r="BQ17" s="23" t="s">
        <v>225</v>
      </c>
      <c r="BR17" s="23" t="s">
        <v>225</v>
      </c>
      <c r="BS17" s="20" t="s">
        <v>226</v>
      </c>
      <c r="BT17" s="20" t="s">
        <v>225</v>
      </c>
      <c r="BU17" s="23" t="s">
        <v>225</v>
      </c>
      <c r="BV17" s="23" t="s">
        <v>225</v>
      </c>
      <c r="BW17" s="23" t="s">
        <v>225</v>
      </c>
      <c r="BX17" s="23" t="s">
        <v>225</v>
      </c>
      <c r="BY17" s="23" t="s">
        <v>225</v>
      </c>
      <c r="BZ17" s="23" t="s">
        <v>225</v>
      </c>
      <c r="CA17" s="23" t="s">
        <v>225</v>
      </c>
      <c r="CB17" s="22" t="s">
        <v>263</v>
      </c>
      <c r="CC17" s="20" t="s">
        <v>225</v>
      </c>
      <c r="CD17" s="23" t="s">
        <v>225</v>
      </c>
      <c r="CE17" s="23" t="s">
        <v>225</v>
      </c>
      <c r="CF17" s="20" t="s">
        <v>225</v>
      </c>
      <c r="CG17" s="11" t="s">
        <v>320</v>
      </c>
      <c r="CI17" s="33">
        <f>340/1055</f>
        <v>0.32227488151658767</v>
      </c>
    </row>
    <row r="18" spans="1:87">
      <c r="A18" t="s">
        <v>213</v>
      </c>
      <c r="B18" s="23" t="s">
        <v>225</v>
      </c>
      <c r="C18" s="23" t="s">
        <v>225</v>
      </c>
      <c r="D18" s="23" t="s">
        <v>225</v>
      </c>
      <c r="E18" s="23" t="s">
        <v>225</v>
      </c>
      <c r="F18" s="23" t="s">
        <v>225</v>
      </c>
      <c r="G18" s="23" t="s">
        <v>225</v>
      </c>
      <c r="H18" s="23" t="s">
        <v>225</v>
      </c>
      <c r="I18" s="20" t="s">
        <v>225</v>
      </c>
      <c r="J18" s="22" t="s">
        <v>295</v>
      </c>
      <c r="K18" s="23" t="s">
        <v>225</v>
      </c>
      <c r="L18" s="23" t="s">
        <v>225</v>
      </c>
      <c r="M18" s="23" t="s">
        <v>225</v>
      </c>
      <c r="N18" s="23" t="s">
        <v>225</v>
      </c>
      <c r="O18" s="23" t="s">
        <v>225</v>
      </c>
      <c r="P18" s="23" t="s">
        <v>225</v>
      </c>
      <c r="Q18" s="23" t="s">
        <v>225</v>
      </c>
      <c r="R18" s="23" t="s">
        <v>225</v>
      </c>
      <c r="S18" s="23" t="s">
        <v>225</v>
      </c>
      <c r="T18" s="23" t="s">
        <v>225</v>
      </c>
      <c r="U18" s="23" t="s">
        <v>225</v>
      </c>
      <c r="V18" s="23" t="s">
        <v>225</v>
      </c>
      <c r="W18" s="23" t="s">
        <v>225</v>
      </c>
      <c r="X18" s="23" t="s">
        <v>225</v>
      </c>
      <c r="Y18" s="23" t="s">
        <v>225</v>
      </c>
      <c r="Z18" s="23" t="s">
        <v>225</v>
      </c>
      <c r="AA18" s="22" t="s">
        <v>296</v>
      </c>
      <c r="AB18" s="20" t="s">
        <v>225</v>
      </c>
      <c r="AC18" s="20" t="s">
        <v>225</v>
      </c>
      <c r="AD18" s="20" t="s">
        <v>225</v>
      </c>
      <c r="AE18" s="20" t="s">
        <v>225</v>
      </c>
      <c r="AF18" s="20" t="s">
        <v>225</v>
      </c>
      <c r="AG18" s="20" t="s">
        <v>225</v>
      </c>
      <c r="AH18" s="20" t="s">
        <v>225</v>
      </c>
      <c r="AI18" s="20" t="s">
        <v>225</v>
      </c>
      <c r="AJ18" s="20" t="s">
        <v>225</v>
      </c>
      <c r="AK18" s="20" t="s">
        <v>225</v>
      </c>
      <c r="AL18" s="20" t="s">
        <v>225</v>
      </c>
      <c r="AM18" s="20" t="s">
        <v>225</v>
      </c>
      <c r="AN18" s="20" t="s">
        <v>225</v>
      </c>
      <c r="AO18" s="20" t="s">
        <v>225</v>
      </c>
      <c r="AP18" s="22" t="s">
        <v>299</v>
      </c>
      <c r="AQ18" s="20" t="s">
        <v>225</v>
      </c>
      <c r="AR18" s="20" t="s">
        <v>225</v>
      </c>
      <c r="AS18" s="20" t="s">
        <v>225</v>
      </c>
      <c r="AT18" s="20" t="s">
        <v>225</v>
      </c>
      <c r="AU18" s="23" t="s">
        <v>225</v>
      </c>
      <c r="AV18" s="22" t="s">
        <v>270</v>
      </c>
      <c r="AW18" s="20" t="s">
        <v>225</v>
      </c>
      <c r="AX18" s="20" t="s">
        <v>225</v>
      </c>
      <c r="AY18" s="20" t="s">
        <v>225</v>
      </c>
      <c r="AZ18" s="20" t="s">
        <v>225</v>
      </c>
      <c r="BA18" s="20" t="s">
        <v>225</v>
      </c>
      <c r="BB18" s="20" t="s">
        <v>225</v>
      </c>
      <c r="BC18" s="22" t="s">
        <v>250</v>
      </c>
      <c r="BD18" s="23" t="s">
        <v>225</v>
      </c>
      <c r="BE18" s="20" t="s">
        <v>225</v>
      </c>
      <c r="BF18" s="20" t="s">
        <v>225</v>
      </c>
      <c r="BG18" s="20" t="s">
        <v>225</v>
      </c>
      <c r="BH18" s="20" t="s">
        <v>225</v>
      </c>
      <c r="BI18" s="20" t="s">
        <v>226</v>
      </c>
      <c r="BJ18" s="23" t="s">
        <v>226</v>
      </c>
      <c r="BK18" s="20" t="s">
        <v>225</v>
      </c>
      <c r="BL18" s="20" t="s">
        <v>225</v>
      </c>
      <c r="BM18" s="20" t="s">
        <v>225</v>
      </c>
      <c r="BN18" s="20" t="s">
        <v>225</v>
      </c>
      <c r="BO18" s="20" t="s">
        <v>225</v>
      </c>
      <c r="BP18" s="22" t="s">
        <v>315</v>
      </c>
      <c r="BQ18" s="23" t="s">
        <v>225</v>
      </c>
      <c r="BR18" s="23" t="s">
        <v>225</v>
      </c>
      <c r="BS18" s="23" t="s">
        <v>225</v>
      </c>
      <c r="BT18" s="20" t="s">
        <v>225</v>
      </c>
      <c r="BU18" s="23" t="s">
        <v>225</v>
      </c>
      <c r="BV18" s="23" t="s">
        <v>225</v>
      </c>
      <c r="BW18" s="23" t="s">
        <v>225</v>
      </c>
      <c r="BX18" s="23" t="s">
        <v>225</v>
      </c>
      <c r="BY18" s="23" t="s">
        <v>225</v>
      </c>
      <c r="BZ18" s="23" t="s">
        <v>225</v>
      </c>
      <c r="CA18" s="23" t="s">
        <v>225</v>
      </c>
      <c r="CB18" s="22" t="s">
        <v>257</v>
      </c>
      <c r="CC18" s="20" t="s">
        <v>225</v>
      </c>
      <c r="CD18" s="23" t="s">
        <v>225</v>
      </c>
      <c r="CE18" s="23" t="s">
        <v>225</v>
      </c>
      <c r="CF18" s="20" t="s">
        <v>225</v>
      </c>
      <c r="CG18" s="11" t="s">
        <v>320</v>
      </c>
      <c r="CI18" s="33">
        <f>345/1055</f>
        <v>0.32701421800947866</v>
      </c>
    </row>
    <row r="19" spans="1:87">
      <c r="A19" t="s">
        <v>214</v>
      </c>
      <c r="B19" s="23" t="s">
        <v>225</v>
      </c>
      <c r="C19" s="23" t="s">
        <v>225</v>
      </c>
      <c r="D19" s="23" t="s">
        <v>225</v>
      </c>
      <c r="E19" s="23" t="s">
        <v>225</v>
      </c>
      <c r="F19" s="23" t="s">
        <v>225</v>
      </c>
      <c r="G19" s="23" t="s">
        <v>225</v>
      </c>
      <c r="H19" s="23" t="s">
        <v>225</v>
      </c>
      <c r="I19" s="20" t="s">
        <v>225</v>
      </c>
      <c r="J19" s="22" t="s">
        <v>295</v>
      </c>
      <c r="K19" s="23" t="s">
        <v>225</v>
      </c>
      <c r="L19" s="23" t="s">
        <v>225</v>
      </c>
      <c r="M19" s="23" t="s">
        <v>225</v>
      </c>
      <c r="N19" s="23" t="s">
        <v>225</v>
      </c>
      <c r="O19" s="23" t="s">
        <v>225</v>
      </c>
      <c r="P19" s="23" t="s">
        <v>225</v>
      </c>
      <c r="Q19" s="23" t="s">
        <v>225</v>
      </c>
      <c r="R19" s="23" t="s">
        <v>225</v>
      </c>
      <c r="S19" s="23" t="s">
        <v>225</v>
      </c>
      <c r="T19" s="23" t="s">
        <v>225</v>
      </c>
      <c r="U19" s="23" t="s">
        <v>225</v>
      </c>
      <c r="V19" s="23" t="s">
        <v>225</v>
      </c>
      <c r="W19" s="23" t="s">
        <v>225</v>
      </c>
      <c r="X19" s="23" t="s">
        <v>225</v>
      </c>
      <c r="Y19" s="23" t="s">
        <v>225</v>
      </c>
      <c r="Z19" s="23" t="s">
        <v>225</v>
      </c>
      <c r="AA19" s="22" t="s">
        <v>296</v>
      </c>
      <c r="AB19" s="20" t="s">
        <v>225</v>
      </c>
      <c r="AC19" s="20" t="s">
        <v>225</v>
      </c>
      <c r="AD19" s="20" t="s">
        <v>225</v>
      </c>
      <c r="AE19" s="20" t="s">
        <v>225</v>
      </c>
      <c r="AF19" s="20" t="s">
        <v>225</v>
      </c>
      <c r="AG19" s="20" t="s">
        <v>225</v>
      </c>
      <c r="AH19" s="20" t="s">
        <v>225</v>
      </c>
      <c r="AI19" s="20" t="s">
        <v>225</v>
      </c>
      <c r="AJ19" s="20" t="s">
        <v>225</v>
      </c>
      <c r="AK19" s="20" t="s">
        <v>225</v>
      </c>
      <c r="AL19" s="20" t="s">
        <v>225</v>
      </c>
      <c r="AM19" s="20" t="s">
        <v>225</v>
      </c>
      <c r="AN19" s="20" t="s">
        <v>225</v>
      </c>
      <c r="AO19" s="20" t="s">
        <v>225</v>
      </c>
      <c r="AP19" s="22" t="s">
        <v>299</v>
      </c>
      <c r="AQ19" s="20" t="s">
        <v>225</v>
      </c>
      <c r="AR19" s="20" t="s">
        <v>225</v>
      </c>
      <c r="AS19" s="20" t="s">
        <v>225</v>
      </c>
      <c r="AT19" s="20" t="s">
        <v>225</v>
      </c>
      <c r="AU19" s="23" t="s">
        <v>225</v>
      </c>
      <c r="AV19" s="22" t="s">
        <v>270</v>
      </c>
      <c r="AW19" s="20" t="s">
        <v>225</v>
      </c>
      <c r="AX19" s="20" t="s">
        <v>225</v>
      </c>
      <c r="AY19" s="20" t="s">
        <v>225</v>
      </c>
      <c r="AZ19" s="20" t="s">
        <v>225</v>
      </c>
      <c r="BA19" s="20" t="s">
        <v>225</v>
      </c>
      <c r="BB19" s="20" t="s">
        <v>225</v>
      </c>
      <c r="BC19" s="22" t="s">
        <v>250</v>
      </c>
      <c r="BD19" s="23" t="s">
        <v>225</v>
      </c>
      <c r="BE19" s="20" t="s">
        <v>225</v>
      </c>
      <c r="BF19" s="20" t="s">
        <v>225</v>
      </c>
      <c r="BG19" s="20" t="s">
        <v>225</v>
      </c>
      <c r="BH19" s="20" t="s">
        <v>225</v>
      </c>
      <c r="BI19" s="20" t="s">
        <v>226</v>
      </c>
      <c r="BJ19" s="20" t="s">
        <v>225</v>
      </c>
      <c r="BK19" s="20" t="s">
        <v>225</v>
      </c>
      <c r="BL19" s="20" t="s">
        <v>225</v>
      </c>
      <c r="BM19" s="20" t="s">
        <v>225</v>
      </c>
      <c r="BN19" s="20" t="s">
        <v>225</v>
      </c>
      <c r="BO19" s="20" t="s">
        <v>225</v>
      </c>
      <c r="BP19" s="22" t="s">
        <v>309</v>
      </c>
      <c r="BQ19" s="23" t="s">
        <v>225</v>
      </c>
      <c r="BR19" s="20" t="s">
        <v>226</v>
      </c>
      <c r="BS19" s="23" t="s">
        <v>225</v>
      </c>
      <c r="BT19" s="20" t="s">
        <v>225</v>
      </c>
      <c r="BU19" s="23" t="s">
        <v>225</v>
      </c>
      <c r="BV19" s="23" t="s">
        <v>225</v>
      </c>
      <c r="BW19" s="23" t="s">
        <v>225</v>
      </c>
      <c r="BX19" s="23" t="s">
        <v>225</v>
      </c>
      <c r="BY19" s="23" t="s">
        <v>225</v>
      </c>
      <c r="BZ19" s="23" t="s">
        <v>225</v>
      </c>
      <c r="CA19" s="23" t="s">
        <v>225</v>
      </c>
      <c r="CB19" s="22" t="s">
        <v>261</v>
      </c>
      <c r="CC19" s="20" t="s">
        <v>225</v>
      </c>
      <c r="CD19" s="23" t="s">
        <v>225</v>
      </c>
      <c r="CE19" s="23" t="s">
        <v>225</v>
      </c>
      <c r="CF19" s="20" t="s">
        <v>225</v>
      </c>
      <c r="CG19" s="11" t="s">
        <v>320</v>
      </c>
      <c r="CI19" s="33">
        <f>325/1055</f>
        <v>0.30805687203791471</v>
      </c>
    </row>
    <row r="20" spans="1:87">
      <c r="A20" t="s">
        <v>215</v>
      </c>
      <c r="B20" s="23" t="s">
        <v>225</v>
      </c>
      <c r="C20" s="20" t="s">
        <v>226</v>
      </c>
      <c r="D20" s="23" t="s">
        <v>225</v>
      </c>
      <c r="E20" s="23" t="s">
        <v>225</v>
      </c>
      <c r="F20" s="23" t="s">
        <v>225</v>
      </c>
      <c r="G20" s="23" t="s">
        <v>225</v>
      </c>
      <c r="H20" s="23" t="s">
        <v>225</v>
      </c>
      <c r="I20" s="20" t="s">
        <v>225</v>
      </c>
      <c r="J20" s="22" t="s">
        <v>292</v>
      </c>
      <c r="K20" s="23" t="s">
        <v>225</v>
      </c>
      <c r="L20" s="23" t="s">
        <v>225</v>
      </c>
      <c r="M20" s="23" t="s">
        <v>225</v>
      </c>
      <c r="N20" s="23" t="s">
        <v>225</v>
      </c>
      <c r="O20" s="23" t="s">
        <v>225</v>
      </c>
      <c r="P20" s="23" t="s">
        <v>225</v>
      </c>
      <c r="Q20" s="23" t="s">
        <v>225</v>
      </c>
      <c r="R20" s="23" t="s">
        <v>225</v>
      </c>
      <c r="S20" s="23" t="s">
        <v>225</v>
      </c>
      <c r="T20" s="23" t="s">
        <v>225</v>
      </c>
      <c r="U20" s="23" t="s">
        <v>225</v>
      </c>
      <c r="V20" s="23" t="s">
        <v>225</v>
      </c>
      <c r="W20" s="23" t="s">
        <v>225</v>
      </c>
      <c r="X20" s="23" t="s">
        <v>225</v>
      </c>
      <c r="Y20" s="23" t="s">
        <v>225</v>
      </c>
      <c r="Z20" s="23" t="s">
        <v>225</v>
      </c>
      <c r="AA20" s="22" t="s">
        <v>296</v>
      </c>
      <c r="AB20" s="23" t="s">
        <v>226</v>
      </c>
      <c r="AC20" s="23" t="s">
        <v>226</v>
      </c>
      <c r="AD20" s="23" t="s">
        <v>226</v>
      </c>
      <c r="AE20" s="20" t="s">
        <v>225</v>
      </c>
      <c r="AF20" s="23" t="s">
        <v>226</v>
      </c>
      <c r="AG20" s="20" t="s">
        <v>225</v>
      </c>
      <c r="AH20" s="20" t="s">
        <v>225</v>
      </c>
      <c r="AI20" s="20" t="s">
        <v>225</v>
      </c>
      <c r="AJ20" s="23" t="s">
        <v>226</v>
      </c>
      <c r="AK20" s="23" t="s">
        <v>226</v>
      </c>
      <c r="AL20" s="23" t="s">
        <v>226</v>
      </c>
      <c r="AM20" s="20" t="s">
        <v>225</v>
      </c>
      <c r="AN20" s="20" t="s">
        <v>225</v>
      </c>
      <c r="AO20" s="20" t="s">
        <v>225</v>
      </c>
      <c r="AP20" s="22" t="s">
        <v>306</v>
      </c>
      <c r="AQ20" s="20" t="s">
        <v>225</v>
      </c>
      <c r="AR20" s="20" t="s">
        <v>225</v>
      </c>
      <c r="AS20" s="23" t="s">
        <v>226</v>
      </c>
      <c r="AT20" s="20" t="s">
        <v>225</v>
      </c>
      <c r="AU20" s="23" t="s">
        <v>225</v>
      </c>
      <c r="AV20" s="22" t="s">
        <v>273</v>
      </c>
      <c r="AW20" s="20" t="s">
        <v>225</v>
      </c>
      <c r="AX20" s="20" t="s">
        <v>225</v>
      </c>
      <c r="AY20" s="20" t="s">
        <v>225</v>
      </c>
      <c r="AZ20" s="20" t="s">
        <v>225</v>
      </c>
      <c r="BA20" s="20" t="s">
        <v>225</v>
      </c>
      <c r="BB20" s="23" t="s">
        <v>226</v>
      </c>
      <c r="BC20" s="22" t="s">
        <v>254</v>
      </c>
      <c r="BD20" s="23" t="s">
        <v>225</v>
      </c>
      <c r="BE20" s="23" t="s">
        <v>226</v>
      </c>
      <c r="BF20" s="23" t="s">
        <v>226</v>
      </c>
      <c r="BG20" s="20" t="s">
        <v>225</v>
      </c>
      <c r="BH20" s="23" t="s">
        <v>226</v>
      </c>
      <c r="BI20" s="23" t="s">
        <v>225</v>
      </c>
      <c r="BJ20" s="20" t="s">
        <v>225</v>
      </c>
      <c r="BK20" s="23" t="s">
        <v>226</v>
      </c>
      <c r="BL20" s="20" t="s">
        <v>225</v>
      </c>
      <c r="BM20" s="23" t="s">
        <v>226</v>
      </c>
      <c r="BN20" s="20" t="s">
        <v>225</v>
      </c>
      <c r="BO20" s="23" t="s">
        <v>226</v>
      </c>
      <c r="BP20" s="22" t="s">
        <v>316</v>
      </c>
      <c r="BQ20" s="23" t="s">
        <v>225</v>
      </c>
      <c r="BR20" s="23" t="s">
        <v>225</v>
      </c>
      <c r="BS20" s="23" t="s">
        <v>225</v>
      </c>
      <c r="BT20" s="20" t="s">
        <v>225</v>
      </c>
      <c r="BU20" s="23" t="s">
        <v>225</v>
      </c>
      <c r="BV20" s="23" t="s">
        <v>225</v>
      </c>
      <c r="BW20" s="23" t="s">
        <v>225</v>
      </c>
      <c r="BX20" s="23" t="s">
        <v>225</v>
      </c>
      <c r="BY20" s="23" t="s">
        <v>225</v>
      </c>
      <c r="BZ20" s="23" t="s">
        <v>225</v>
      </c>
      <c r="CA20" s="23" t="s">
        <v>225</v>
      </c>
      <c r="CB20" s="22" t="s">
        <v>257</v>
      </c>
      <c r="CC20" s="20" t="s">
        <v>225</v>
      </c>
      <c r="CD20" s="23" t="s">
        <v>225</v>
      </c>
      <c r="CE20" s="23" t="s">
        <v>225</v>
      </c>
      <c r="CF20" s="20" t="s">
        <v>225</v>
      </c>
      <c r="CG20" s="11" t="s">
        <v>320</v>
      </c>
      <c r="CI20" s="33">
        <f>555/1055</f>
        <v>0.52606635071090047</v>
      </c>
    </row>
    <row r="21" spans="1:87">
      <c r="A21" t="s">
        <v>216</v>
      </c>
      <c r="B21" s="23" t="s">
        <v>225</v>
      </c>
      <c r="C21" s="23" t="s">
        <v>225</v>
      </c>
      <c r="D21" s="23" t="s">
        <v>225</v>
      </c>
      <c r="E21" s="23" t="s">
        <v>225</v>
      </c>
      <c r="F21" s="23" t="s">
        <v>225</v>
      </c>
      <c r="G21" s="23" t="s">
        <v>225</v>
      </c>
      <c r="H21" s="23" t="s">
        <v>225</v>
      </c>
      <c r="I21" s="20" t="s">
        <v>225</v>
      </c>
      <c r="J21" s="22" t="s">
        <v>295</v>
      </c>
      <c r="K21" s="23" t="s">
        <v>225</v>
      </c>
      <c r="L21" s="23" t="s">
        <v>225</v>
      </c>
      <c r="M21" s="23" t="s">
        <v>225</v>
      </c>
      <c r="N21" s="23" t="s">
        <v>225</v>
      </c>
      <c r="O21" s="23" t="s">
        <v>225</v>
      </c>
      <c r="P21" s="23" t="s">
        <v>225</v>
      </c>
      <c r="Q21" s="23" t="s">
        <v>225</v>
      </c>
      <c r="R21" s="23" t="s">
        <v>225</v>
      </c>
      <c r="S21" s="23" t="s">
        <v>225</v>
      </c>
      <c r="T21" s="23" t="s">
        <v>225</v>
      </c>
      <c r="U21" s="23" t="s">
        <v>225</v>
      </c>
      <c r="V21" s="23" t="s">
        <v>225</v>
      </c>
      <c r="W21" s="23" t="s">
        <v>225</v>
      </c>
      <c r="X21" s="23" t="s">
        <v>225</v>
      </c>
      <c r="Y21" s="23" t="s">
        <v>225</v>
      </c>
      <c r="Z21" s="23" t="s">
        <v>225</v>
      </c>
      <c r="AA21" s="22" t="s">
        <v>296</v>
      </c>
      <c r="AB21" s="20" t="s">
        <v>225</v>
      </c>
      <c r="AC21" s="20" t="s">
        <v>225</v>
      </c>
      <c r="AD21" s="20" t="s">
        <v>225</v>
      </c>
      <c r="AE21" s="20" t="s">
        <v>225</v>
      </c>
      <c r="AF21" s="20" t="s">
        <v>225</v>
      </c>
      <c r="AG21" s="20" t="s">
        <v>225</v>
      </c>
      <c r="AH21" s="20" t="s">
        <v>225</v>
      </c>
      <c r="AI21" s="20" t="s">
        <v>225</v>
      </c>
      <c r="AJ21" s="20" t="s">
        <v>225</v>
      </c>
      <c r="AK21" s="20" t="s">
        <v>225</v>
      </c>
      <c r="AL21" s="20" t="s">
        <v>225</v>
      </c>
      <c r="AM21" s="20" t="s">
        <v>225</v>
      </c>
      <c r="AN21" s="20" t="s">
        <v>225</v>
      </c>
      <c r="AO21" s="20" t="s">
        <v>225</v>
      </c>
      <c r="AP21" s="22" t="s">
        <v>299</v>
      </c>
      <c r="AQ21" s="20" t="s">
        <v>225</v>
      </c>
      <c r="AR21" s="20" t="s">
        <v>225</v>
      </c>
      <c r="AS21" s="20" t="s">
        <v>225</v>
      </c>
      <c r="AT21" s="20" t="s">
        <v>225</v>
      </c>
      <c r="AU21" s="23" t="s">
        <v>225</v>
      </c>
      <c r="AV21" s="22" t="s">
        <v>270</v>
      </c>
      <c r="AW21" s="20" t="s">
        <v>225</v>
      </c>
      <c r="AX21" s="20" t="s">
        <v>225</v>
      </c>
      <c r="AY21" s="20" t="s">
        <v>225</v>
      </c>
      <c r="AZ21" s="20" t="s">
        <v>225</v>
      </c>
      <c r="BA21" s="20" t="s">
        <v>225</v>
      </c>
      <c r="BB21" s="20" t="s">
        <v>225</v>
      </c>
      <c r="BC21" s="22" t="s">
        <v>250</v>
      </c>
      <c r="BD21" s="23" t="s">
        <v>225</v>
      </c>
      <c r="BE21" s="20" t="s">
        <v>225</v>
      </c>
      <c r="BF21" s="20" t="s">
        <v>225</v>
      </c>
      <c r="BG21" s="20" t="s">
        <v>225</v>
      </c>
      <c r="BH21" s="20" t="s">
        <v>225</v>
      </c>
      <c r="BI21" s="23" t="s">
        <v>225</v>
      </c>
      <c r="BJ21" s="20" t="s">
        <v>225</v>
      </c>
      <c r="BK21" s="20" t="s">
        <v>225</v>
      </c>
      <c r="BL21" s="20" t="s">
        <v>225</v>
      </c>
      <c r="BM21" s="20" t="s">
        <v>225</v>
      </c>
      <c r="BN21" s="20" t="s">
        <v>225</v>
      </c>
      <c r="BO21" s="20" t="s">
        <v>225</v>
      </c>
      <c r="BP21" s="22" t="s">
        <v>312</v>
      </c>
      <c r="BQ21" s="23" t="s">
        <v>225</v>
      </c>
      <c r="BR21" s="23" t="s">
        <v>225</v>
      </c>
      <c r="BS21" s="23" t="s">
        <v>225</v>
      </c>
      <c r="BT21" s="20" t="s">
        <v>225</v>
      </c>
      <c r="BU21" s="23" t="s">
        <v>225</v>
      </c>
      <c r="BV21" s="23" t="s">
        <v>225</v>
      </c>
      <c r="BW21" s="23" t="s">
        <v>225</v>
      </c>
      <c r="BX21" s="23" t="s">
        <v>225</v>
      </c>
      <c r="BY21" s="23" t="s">
        <v>225</v>
      </c>
      <c r="BZ21" s="23" t="s">
        <v>225</v>
      </c>
      <c r="CA21" s="23" t="s">
        <v>225</v>
      </c>
      <c r="CB21" s="22" t="s">
        <v>257</v>
      </c>
      <c r="CC21" s="20" t="s">
        <v>225</v>
      </c>
      <c r="CD21" s="23" t="s">
        <v>225</v>
      </c>
      <c r="CE21" s="23" t="s">
        <v>225</v>
      </c>
      <c r="CF21" s="20" t="s">
        <v>225</v>
      </c>
      <c r="CG21" s="11" t="s">
        <v>320</v>
      </c>
      <c r="CI21" s="33">
        <f>350/1055</f>
        <v>0.33175355450236965</v>
      </c>
    </row>
    <row r="22" spans="1:87">
      <c r="A22" t="s">
        <v>217</v>
      </c>
      <c r="B22" s="23" t="s">
        <v>225</v>
      </c>
      <c r="C22" s="20" t="s">
        <v>226</v>
      </c>
      <c r="D22" s="23" t="s">
        <v>225</v>
      </c>
      <c r="E22" s="23" t="s">
        <v>225</v>
      </c>
      <c r="F22" s="23" t="s">
        <v>225</v>
      </c>
      <c r="G22" s="23" t="s">
        <v>225</v>
      </c>
      <c r="H22" s="23" t="s">
        <v>225</v>
      </c>
      <c r="I22" s="20" t="s">
        <v>225</v>
      </c>
      <c r="J22" s="22" t="s">
        <v>292</v>
      </c>
      <c r="K22" s="23" t="s">
        <v>225</v>
      </c>
      <c r="L22" s="23" t="s">
        <v>225</v>
      </c>
      <c r="M22" s="23" t="s">
        <v>225</v>
      </c>
      <c r="N22" s="23" t="s">
        <v>225</v>
      </c>
      <c r="O22" s="23" t="s">
        <v>225</v>
      </c>
      <c r="P22" s="23" t="s">
        <v>225</v>
      </c>
      <c r="Q22" s="23" t="s">
        <v>225</v>
      </c>
      <c r="R22" s="23" t="s">
        <v>225</v>
      </c>
      <c r="S22" s="23" t="s">
        <v>225</v>
      </c>
      <c r="T22" s="23" t="s">
        <v>225</v>
      </c>
      <c r="U22" s="23" t="s">
        <v>225</v>
      </c>
      <c r="V22" s="23" t="s">
        <v>225</v>
      </c>
      <c r="W22" s="23" t="s">
        <v>225</v>
      </c>
      <c r="X22" s="23" t="s">
        <v>225</v>
      </c>
      <c r="Y22" s="23" t="s">
        <v>225</v>
      </c>
      <c r="Z22" s="23" t="s">
        <v>225</v>
      </c>
      <c r="AA22" s="22" t="s">
        <v>296</v>
      </c>
      <c r="AB22" s="23" t="s">
        <v>226</v>
      </c>
      <c r="AC22" s="23" t="s">
        <v>226</v>
      </c>
      <c r="AD22" s="20" t="s">
        <v>225</v>
      </c>
      <c r="AE22" s="20" t="s">
        <v>225</v>
      </c>
      <c r="AF22" s="23" t="s">
        <v>226</v>
      </c>
      <c r="AG22" s="20" t="s">
        <v>225</v>
      </c>
      <c r="AH22" s="20" t="s">
        <v>225</v>
      </c>
      <c r="AI22" s="20" t="s">
        <v>225</v>
      </c>
      <c r="AJ22" s="23" t="s">
        <v>226</v>
      </c>
      <c r="AK22" s="23" t="s">
        <v>226</v>
      </c>
      <c r="AL22" s="20" t="s">
        <v>225</v>
      </c>
      <c r="AM22" s="20" t="s">
        <v>225</v>
      </c>
      <c r="AN22" s="23" t="s">
        <v>226</v>
      </c>
      <c r="AO22" s="20" t="s">
        <v>225</v>
      </c>
      <c r="AP22" s="22" t="s">
        <v>307</v>
      </c>
      <c r="AQ22" s="20" t="s">
        <v>225</v>
      </c>
      <c r="AR22" s="20" t="s">
        <v>225</v>
      </c>
      <c r="AS22" s="23" t="s">
        <v>226</v>
      </c>
      <c r="AT22" s="20" t="s">
        <v>225</v>
      </c>
      <c r="AU22" s="23" t="s">
        <v>225</v>
      </c>
      <c r="AV22" s="22" t="s">
        <v>273</v>
      </c>
      <c r="AW22" s="20" t="s">
        <v>225</v>
      </c>
      <c r="AX22" s="20" t="s">
        <v>225</v>
      </c>
      <c r="AY22" s="20" t="s">
        <v>225</v>
      </c>
      <c r="AZ22" s="20" t="s">
        <v>225</v>
      </c>
      <c r="BA22" s="20" t="s">
        <v>225</v>
      </c>
      <c r="BB22" s="23" t="s">
        <v>226</v>
      </c>
      <c r="BC22" s="22" t="s">
        <v>254</v>
      </c>
      <c r="BD22" s="23" t="s">
        <v>225</v>
      </c>
      <c r="BE22" s="20" t="s">
        <v>225</v>
      </c>
      <c r="BF22" s="23" t="s">
        <v>226</v>
      </c>
      <c r="BG22" s="20" t="s">
        <v>225</v>
      </c>
      <c r="BH22" s="20" t="s">
        <v>225</v>
      </c>
      <c r="BI22" s="20" t="s">
        <v>226</v>
      </c>
      <c r="BJ22" s="20" t="s">
        <v>225</v>
      </c>
      <c r="BK22" s="20" t="s">
        <v>225</v>
      </c>
      <c r="BL22" s="20" t="s">
        <v>225</v>
      </c>
      <c r="BM22" s="23" t="s">
        <v>226</v>
      </c>
      <c r="BN22" s="20" t="s">
        <v>225</v>
      </c>
      <c r="BO22" s="23" t="s">
        <v>226</v>
      </c>
      <c r="BP22" s="22" t="s">
        <v>317</v>
      </c>
      <c r="BQ22" s="23" t="s">
        <v>225</v>
      </c>
      <c r="BR22" s="23" t="s">
        <v>225</v>
      </c>
      <c r="BS22" s="23" t="s">
        <v>225</v>
      </c>
      <c r="BT22" s="20" t="s">
        <v>225</v>
      </c>
      <c r="BU22" s="23" t="s">
        <v>225</v>
      </c>
      <c r="BV22" s="23" t="s">
        <v>225</v>
      </c>
      <c r="BW22" s="23" t="s">
        <v>225</v>
      </c>
      <c r="BX22" s="23" t="s">
        <v>225</v>
      </c>
      <c r="BY22" s="23" t="s">
        <v>225</v>
      </c>
      <c r="BZ22" s="23" t="s">
        <v>225</v>
      </c>
      <c r="CA22" s="23" t="s">
        <v>225</v>
      </c>
      <c r="CB22" s="22" t="s">
        <v>257</v>
      </c>
      <c r="CC22" s="20" t="s">
        <v>225</v>
      </c>
      <c r="CD22" s="23" t="s">
        <v>225</v>
      </c>
      <c r="CE22" s="20" t="s">
        <v>226</v>
      </c>
      <c r="CF22" s="20" t="s">
        <v>225</v>
      </c>
      <c r="CG22" s="31" t="s">
        <v>322</v>
      </c>
      <c r="CI22" s="33">
        <f>495/1055</f>
        <v>0.46919431279620855</v>
      </c>
    </row>
    <row r="23" spans="1:87">
      <c r="A23" t="s">
        <v>218</v>
      </c>
      <c r="B23" s="23" t="s">
        <v>225</v>
      </c>
      <c r="C23" s="23" t="s">
        <v>225</v>
      </c>
      <c r="D23" s="23" t="s">
        <v>225</v>
      </c>
      <c r="E23" s="23" t="s">
        <v>225</v>
      </c>
      <c r="F23" s="23" t="s">
        <v>225</v>
      </c>
      <c r="G23" s="23" t="s">
        <v>225</v>
      </c>
      <c r="H23" s="23" t="s">
        <v>225</v>
      </c>
      <c r="I23" s="20" t="s">
        <v>225</v>
      </c>
      <c r="J23" s="22" t="s">
        <v>295</v>
      </c>
      <c r="K23" s="23" t="s">
        <v>225</v>
      </c>
      <c r="L23" s="23" t="s">
        <v>225</v>
      </c>
      <c r="M23" s="23" t="s">
        <v>225</v>
      </c>
      <c r="N23" s="23" t="s">
        <v>225</v>
      </c>
      <c r="O23" s="23" t="s">
        <v>225</v>
      </c>
      <c r="P23" s="23" t="s">
        <v>225</v>
      </c>
      <c r="Q23" s="23" t="s">
        <v>225</v>
      </c>
      <c r="R23" s="23" t="s">
        <v>225</v>
      </c>
      <c r="S23" s="23" t="s">
        <v>225</v>
      </c>
      <c r="T23" s="23" t="s">
        <v>225</v>
      </c>
      <c r="U23" s="23" t="s">
        <v>225</v>
      </c>
      <c r="V23" s="23" t="s">
        <v>225</v>
      </c>
      <c r="W23" s="23" t="s">
        <v>225</v>
      </c>
      <c r="X23" s="23" t="s">
        <v>225</v>
      </c>
      <c r="Y23" s="23" t="s">
        <v>225</v>
      </c>
      <c r="Z23" s="23" t="s">
        <v>225</v>
      </c>
      <c r="AA23" s="22" t="s">
        <v>296</v>
      </c>
      <c r="AB23" s="23" t="s">
        <v>226</v>
      </c>
      <c r="AC23" s="23" t="s">
        <v>226</v>
      </c>
      <c r="AD23" s="23" t="s">
        <v>226</v>
      </c>
      <c r="AE23" s="20" t="s">
        <v>225</v>
      </c>
      <c r="AF23" s="23" t="s">
        <v>226</v>
      </c>
      <c r="AG23" s="23" t="s">
        <v>226</v>
      </c>
      <c r="AH23" s="23" t="s">
        <v>226</v>
      </c>
      <c r="AI23" s="20" t="s">
        <v>225</v>
      </c>
      <c r="AJ23" s="23" t="s">
        <v>226</v>
      </c>
      <c r="AK23" s="23" t="s">
        <v>226</v>
      </c>
      <c r="AL23" s="23" t="s">
        <v>226</v>
      </c>
      <c r="AM23" s="20" t="s">
        <v>225</v>
      </c>
      <c r="AN23" s="23" t="s">
        <v>226</v>
      </c>
      <c r="AO23" s="23" t="s">
        <v>226</v>
      </c>
      <c r="AP23" s="22" t="s">
        <v>300</v>
      </c>
      <c r="AQ23" s="20" t="s">
        <v>225</v>
      </c>
      <c r="AR23" s="23" t="s">
        <v>226</v>
      </c>
      <c r="AS23" s="23" t="s">
        <v>226</v>
      </c>
      <c r="AT23" s="23" t="s">
        <v>226</v>
      </c>
      <c r="AU23" s="23" t="s">
        <v>225</v>
      </c>
      <c r="AV23" s="22" t="s">
        <v>272</v>
      </c>
      <c r="AW23" s="20" t="s">
        <v>225</v>
      </c>
      <c r="AX23" s="20" t="s">
        <v>225</v>
      </c>
      <c r="AY23" s="23" t="s">
        <v>226</v>
      </c>
      <c r="AZ23" s="20" t="s">
        <v>225</v>
      </c>
      <c r="BA23" s="20" t="s">
        <v>225</v>
      </c>
      <c r="BB23" s="23" t="s">
        <v>226</v>
      </c>
      <c r="BC23" s="22" t="s">
        <v>308</v>
      </c>
      <c r="BD23" s="23" t="s">
        <v>225</v>
      </c>
      <c r="BE23" s="23" t="s">
        <v>226</v>
      </c>
      <c r="BF23" s="23" t="s">
        <v>226</v>
      </c>
      <c r="BG23" s="20" t="s">
        <v>225</v>
      </c>
      <c r="BH23" s="23" t="s">
        <v>226</v>
      </c>
      <c r="BI23" s="23" t="s">
        <v>225</v>
      </c>
      <c r="BJ23" s="23" t="s">
        <v>226</v>
      </c>
      <c r="BK23" s="23" t="s">
        <v>226</v>
      </c>
      <c r="BL23" s="20" t="s">
        <v>225</v>
      </c>
      <c r="BM23" s="23" t="s">
        <v>226</v>
      </c>
      <c r="BN23" s="20" t="s">
        <v>225</v>
      </c>
      <c r="BO23" s="23" t="s">
        <v>226</v>
      </c>
      <c r="BP23" s="22" t="s">
        <v>313</v>
      </c>
      <c r="BQ23" s="23" t="s">
        <v>225</v>
      </c>
      <c r="BR23" s="23" t="s">
        <v>225</v>
      </c>
      <c r="BS23" s="23" t="s">
        <v>225</v>
      </c>
      <c r="BT23" s="20" t="s">
        <v>225</v>
      </c>
      <c r="BU23" s="23" t="s">
        <v>225</v>
      </c>
      <c r="BV23" s="23" t="s">
        <v>225</v>
      </c>
      <c r="BW23" s="23" t="s">
        <v>225</v>
      </c>
      <c r="BX23" s="23" t="s">
        <v>225</v>
      </c>
      <c r="BY23" s="23" t="s">
        <v>225</v>
      </c>
      <c r="BZ23" s="23" t="s">
        <v>225</v>
      </c>
      <c r="CA23" s="23" t="s">
        <v>225</v>
      </c>
      <c r="CB23" s="22" t="s">
        <v>257</v>
      </c>
      <c r="CC23" s="23" t="s">
        <v>226</v>
      </c>
      <c r="CD23" s="23" t="s">
        <v>225</v>
      </c>
      <c r="CE23" s="23" t="s">
        <v>225</v>
      </c>
      <c r="CF23" s="23" t="s">
        <v>226</v>
      </c>
      <c r="CG23" s="22" t="s">
        <v>321</v>
      </c>
      <c r="CI23" s="33">
        <f>935/1055</f>
        <v>0.88625592417061616</v>
      </c>
    </row>
    <row r="24" spans="1:87">
      <c r="A24" t="s">
        <v>219</v>
      </c>
      <c r="B24" s="23" t="s">
        <v>225</v>
      </c>
      <c r="C24" s="23" t="s">
        <v>225</v>
      </c>
      <c r="D24" s="23" t="s">
        <v>225</v>
      </c>
      <c r="E24" s="23" t="s">
        <v>225</v>
      </c>
      <c r="F24" s="23" t="s">
        <v>225</v>
      </c>
      <c r="G24" s="23" t="s">
        <v>225</v>
      </c>
      <c r="H24" s="23" t="s">
        <v>225</v>
      </c>
      <c r="I24" s="20" t="s">
        <v>225</v>
      </c>
      <c r="J24" s="22" t="s">
        <v>295</v>
      </c>
      <c r="K24" s="23" t="s">
        <v>225</v>
      </c>
      <c r="L24" s="23" t="s">
        <v>225</v>
      </c>
      <c r="M24" s="23" t="s">
        <v>225</v>
      </c>
      <c r="N24" s="23" t="s">
        <v>225</v>
      </c>
      <c r="O24" s="23" t="s">
        <v>225</v>
      </c>
      <c r="P24" s="23" t="s">
        <v>225</v>
      </c>
      <c r="Q24" s="23" t="s">
        <v>225</v>
      </c>
      <c r="R24" s="23" t="s">
        <v>225</v>
      </c>
      <c r="S24" s="23" t="s">
        <v>225</v>
      </c>
      <c r="T24" s="23" t="s">
        <v>225</v>
      </c>
      <c r="U24" s="23" t="s">
        <v>225</v>
      </c>
      <c r="V24" s="23" t="s">
        <v>225</v>
      </c>
      <c r="W24" s="23" t="s">
        <v>225</v>
      </c>
      <c r="X24" s="23" t="s">
        <v>225</v>
      </c>
      <c r="Y24" s="23" t="s">
        <v>225</v>
      </c>
      <c r="Z24" s="23" t="s">
        <v>225</v>
      </c>
      <c r="AA24" s="22" t="s">
        <v>296</v>
      </c>
      <c r="AB24" s="20" t="s">
        <v>225</v>
      </c>
      <c r="AC24" s="20" t="s">
        <v>225</v>
      </c>
      <c r="AD24" s="20" t="s">
        <v>225</v>
      </c>
      <c r="AE24" s="20" t="s">
        <v>225</v>
      </c>
      <c r="AF24" s="20" t="s">
        <v>225</v>
      </c>
      <c r="AG24" s="20" t="s">
        <v>225</v>
      </c>
      <c r="AH24" s="20" t="s">
        <v>225</v>
      </c>
      <c r="AI24" s="20" t="s">
        <v>225</v>
      </c>
      <c r="AJ24" s="20" t="s">
        <v>225</v>
      </c>
      <c r="AK24" s="20" t="s">
        <v>225</v>
      </c>
      <c r="AL24" s="20" t="s">
        <v>225</v>
      </c>
      <c r="AM24" s="20" t="s">
        <v>225</v>
      </c>
      <c r="AN24" s="20" t="s">
        <v>225</v>
      </c>
      <c r="AO24" s="20" t="s">
        <v>225</v>
      </c>
      <c r="AP24" s="22" t="s">
        <v>299</v>
      </c>
      <c r="AQ24" s="20" t="s">
        <v>225</v>
      </c>
      <c r="AR24" s="20" t="s">
        <v>225</v>
      </c>
      <c r="AS24" s="20" t="s">
        <v>225</v>
      </c>
      <c r="AT24" s="20" t="s">
        <v>225</v>
      </c>
      <c r="AU24" s="23" t="s">
        <v>225</v>
      </c>
      <c r="AV24" s="22" t="s">
        <v>270</v>
      </c>
      <c r="AW24" s="20" t="s">
        <v>225</v>
      </c>
      <c r="AX24" s="20" t="s">
        <v>225</v>
      </c>
      <c r="AY24" s="20" t="s">
        <v>225</v>
      </c>
      <c r="AZ24" s="20" t="s">
        <v>225</v>
      </c>
      <c r="BA24" s="20" t="s">
        <v>225</v>
      </c>
      <c r="BB24" s="20" t="s">
        <v>225</v>
      </c>
      <c r="BC24" s="22" t="s">
        <v>250</v>
      </c>
      <c r="BD24" s="23" t="s">
        <v>225</v>
      </c>
      <c r="BE24" s="23" t="s">
        <v>226</v>
      </c>
      <c r="BF24" s="20" t="s">
        <v>225</v>
      </c>
      <c r="BG24" s="20" t="s">
        <v>225</v>
      </c>
      <c r="BH24" s="20" t="s">
        <v>225</v>
      </c>
      <c r="BI24" s="23" t="s">
        <v>225</v>
      </c>
      <c r="BJ24" s="20" t="s">
        <v>225</v>
      </c>
      <c r="BK24" s="20" t="s">
        <v>225</v>
      </c>
      <c r="BL24" s="20" t="s">
        <v>225</v>
      </c>
      <c r="BM24" s="20" t="s">
        <v>225</v>
      </c>
      <c r="BN24" s="20" t="s">
        <v>225</v>
      </c>
      <c r="BO24" s="20" t="s">
        <v>225</v>
      </c>
      <c r="BP24" s="22" t="s">
        <v>318</v>
      </c>
      <c r="BQ24" s="23" t="s">
        <v>225</v>
      </c>
      <c r="BR24" s="23" t="s">
        <v>225</v>
      </c>
      <c r="BS24" s="23" t="s">
        <v>225</v>
      </c>
      <c r="BT24" s="20" t="s">
        <v>225</v>
      </c>
      <c r="BU24" s="23" t="s">
        <v>225</v>
      </c>
      <c r="BV24" s="23" t="s">
        <v>225</v>
      </c>
      <c r="BW24" s="23" t="s">
        <v>225</v>
      </c>
      <c r="BX24" s="23" t="s">
        <v>225</v>
      </c>
      <c r="BY24" s="23" t="s">
        <v>225</v>
      </c>
      <c r="BZ24" s="23" t="s">
        <v>225</v>
      </c>
      <c r="CA24" s="23" t="s">
        <v>225</v>
      </c>
      <c r="CB24" s="22" t="s">
        <v>257</v>
      </c>
      <c r="CC24" s="20" t="s">
        <v>225</v>
      </c>
      <c r="CD24" s="23" t="s">
        <v>225</v>
      </c>
      <c r="CE24" s="23" t="s">
        <v>225</v>
      </c>
      <c r="CF24" s="20" t="s">
        <v>225</v>
      </c>
      <c r="CG24" s="11" t="s">
        <v>320</v>
      </c>
      <c r="CI24" s="33">
        <f>370/1055</f>
        <v>0.35071090047393366</v>
      </c>
    </row>
    <row r="25" spans="1:87">
      <c r="A25" t="s">
        <v>220</v>
      </c>
      <c r="B25" s="23" t="s">
        <v>225</v>
      </c>
      <c r="C25" s="20" t="s">
        <v>226</v>
      </c>
      <c r="D25" s="23" t="s">
        <v>225</v>
      </c>
      <c r="E25" s="23" t="s">
        <v>225</v>
      </c>
      <c r="F25" s="23" t="s">
        <v>225</v>
      </c>
      <c r="G25" s="23" t="s">
        <v>225</v>
      </c>
      <c r="H25" s="23" t="s">
        <v>225</v>
      </c>
      <c r="I25" s="20" t="s">
        <v>225</v>
      </c>
      <c r="J25" s="22" t="s">
        <v>292</v>
      </c>
      <c r="K25" s="23" t="s">
        <v>225</v>
      </c>
      <c r="L25" s="23" t="s">
        <v>225</v>
      </c>
      <c r="M25" s="23" t="s">
        <v>225</v>
      </c>
      <c r="N25" s="23" t="s">
        <v>225</v>
      </c>
      <c r="O25" s="21" t="s">
        <v>228</v>
      </c>
      <c r="P25" s="23" t="s">
        <v>225</v>
      </c>
      <c r="Q25" s="23" t="s">
        <v>225</v>
      </c>
      <c r="R25" s="23" t="s">
        <v>225</v>
      </c>
      <c r="S25" s="23" t="s">
        <v>225</v>
      </c>
      <c r="T25" s="23" t="s">
        <v>225</v>
      </c>
      <c r="U25" s="23" t="s">
        <v>225</v>
      </c>
      <c r="V25" s="23" t="s">
        <v>225</v>
      </c>
      <c r="W25" s="23" t="s">
        <v>225</v>
      </c>
      <c r="X25" s="23" t="s">
        <v>225</v>
      </c>
      <c r="Y25" s="23" t="s">
        <v>225</v>
      </c>
      <c r="Z25" s="23" t="s">
        <v>225</v>
      </c>
      <c r="AA25" s="22" t="s">
        <v>298</v>
      </c>
      <c r="AB25" s="23" t="s">
        <v>226</v>
      </c>
      <c r="AC25" s="23" t="s">
        <v>226</v>
      </c>
      <c r="AD25" s="23" t="s">
        <v>226</v>
      </c>
      <c r="AE25" s="20" t="s">
        <v>225</v>
      </c>
      <c r="AF25" s="23" t="s">
        <v>226</v>
      </c>
      <c r="AG25" s="23" t="s">
        <v>226</v>
      </c>
      <c r="AH25" s="23" t="s">
        <v>226</v>
      </c>
      <c r="AI25" s="20" t="s">
        <v>225</v>
      </c>
      <c r="AJ25" s="23" t="s">
        <v>226</v>
      </c>
      <c r="AK25" s="23" t="s">
        <v>226</v>
      </c>
      <c r="AL25" s="23" t="s">
        <v>226</v>
      </c>
      <c r="AM25" s="20" t="s">
        <v>225</v>
      </c>
      <c r="AN25" s="20" t="s">
        <v>225</v>
      </c>
      <c r="AO25" s="23" t="s">
        <v>226</v>
      </c>
      <c r="AP25" s="22" t="s">
        <v>301</v>
      </c>
      <c r="AQ25" s="20" t="s">
        <v>225</v>
      </c>
      <c r="AR25" s="23" t="s">
        <v>226</v>
      </c>
      <c r="AS25" s="23" t="s">
        <v>226</v>
      </c>
      <c r="AT25" s="23" t="s">
        <v>226</v>
      </c>
      <c r="AU25" s="23" t="s">
        <v>225</v>
      </c>
      <c r="AV25" s="22" t="s">
        <v>272</v>
      </c>
      <c r="AW25" s="20" t="s">
        <v>225</v>
      </c>
      <c r="AX25" s="20" t="s">
        <v>225</v>
      </c>
      <c r="AY25" s="23" t="s">
        <v>226</v>
      </c>
      <c r="AZ25" s="20" t="s">
        <v>225</v>
      </c>
      <c r="BA25" s="20" t="s">
        <v>225</v>
      </c>
      <c r="BB25" s="23" t="s">
        <v>226</v>
      </c>
      <c r="BC25" s="22" t="s">
        <v>308</v>
      </c>
      <c r="BD25" s="23" t="s">
        <v>225</v>
      </c>
      <c r="BE25" s="23" t="s">
        <v>226</v>
      </c>
      <c r="BF25" s="23" t="s">
        <v>226</v>
      </c>
      <c r="BG25" s="23" t="s">
        <v>226</v>
      </c>
      <c r="BH25" s="23" t="s">
        <v>226</v>
      </c>
      <c r="BI25" s="23" t="s">
        <v>225</v>
      </c>
      <c r="BJ25" s="23" t="s">
        <v>226</v>
      </c>
      <c r="BK25" s="23" t="s">
        <v>226</v>
      </c>
      <c r="BL25" s="20" t="s">
        <v>225</v>
      </c>
      <c r="BM25" s="23" t="s">
        <v>226</v>
      </c>
      <c r="BN25" s="20" t="s">
        <v>225</v>
      </c>
      <c r="BO25" s="23" t="s">
        <v>226</v>
      </c>
      <c r="BP25" s="22" t="s">
        <v>319</v>
      </c>
      <c r="BQ25" s="23" t="s">
        <v>225</v>
      </c>
      <c r="BR25" s="23" t="s">
        <v>225</v>
      </c>
      <c r="BS25" s="23" t="s">
        <v>225</v>
      </c>
      <c r="BT25" s="20" t="s">
        <v>225</v>
      </c>
      <c r="BU25" s="23" t="s">
        <v>225</v>
      </c>
      <c r="BV25" s="23" t="s">
        <v>225</v>
      </c>
      <c r="BW25" s="23" t="s">
        <v>225</v>
      </c>
      <c r="BX25" s="23" t="s">
        <v>225</v>
      </c>
      <c r="BY25" s="23" t="s">
        <v>225</v>
      </c>
      <c r="BZ25" s="23" t="s">
        <v>225</v>
      </c>
      <c r="CA25" s="23" t="s">
        <v>225</v>
      </c>
      <c r="CB25" s="22" t="s">
        <v>257</v>
      </c>
      <c r="CC25" s="23" t="s">
        <v>226</v>
      </c>
      <c r="CD25" s="23" t="s">
        <v>225</v>
      </c>
      <c r="CE25" s="23" t="s">
        <v>225</v>
      </c>
      <c r="CF25" s="23" t="s">
        <v>226</v>
      </c>
      <c r="CG25" s="22" t="s">
        <v>321</v>
      </c>
      <c r="CI25" s="33">
        <f>925/1055</f>
        <v>0.87677725118483407</v>
      </c>
    </row>
    <row r="26" spans="1:87">
      <c r="A26" t="s">
        <v>221</v>
      </c>
      <c r="B26" s="23" t="s">
        <v>225</v>
      </c>
      <c r="C26" s="23" t="s">
        <v>225</v>
      </c>
      <c r="D26" s="23" t="s">
        <v>225</v>
      </c>
      <c r="E26" s="23" t="s">
        <v>225</v>
      </c>
      <c r="F26" s="23" t="s">
        <v>225</v>
      </c>
      <c r="G26" s="23" t="s">
        <v>225</v>
      </c>
      <c r="H26" s="23" t="s">
        <v>225</v>
      </c>
      <c r="I26" s="20" t="s">
        <v>225</v>
      </c>
      <c r="J26" s="22" t="s">
        <v>295</v>
      </c>
      <c r="K26" s="23" t="s">
        <v>225</v>
      </c>
      <c r="L26" s="23" t="s">
        <v>225</v>
      </c>
      <c r="M26" s="23" t="s">
        <v>225</v>
      </c>
      <c r="N26" s="23" t="s">
        <v>225</v>
      </c>
      <c r="O26" s="23" t="s">
        <v>225</v>
      </c>
      <c r="P26" s="23" t="s">
        <v>225</v>
      </c>
      <c r="Q26" s="23" t="s">
        <v>225</v>
      </c>
      <c r="R26" s="23" t="s">
        <v>225</v>
      </c>
      <c r="S26" s="23" t="s">
        <v>225</v>
      </c>
      <c r="T26" s="23" t="s">
        <v>225</v>
      </c>
      <c r="U26" s="23" t="s">
        <v>225</v>
      </c>
      <c r="V26" s="23" t="s">
        <v>225</v>
      </c>
      <c r="W26" s="23" t="s">
        <v>225</v>
      </c>
      <c r="X26" s="23" t="s">
        <v>225</v>
      </c>
      <c r="Y26" s="23" t="s">
        <v>225</v>
      </c>
      <c r="Z26" s="23" t="s">
        <v>225</v>
      </c>
      <c r="AA26" s="22" t="s">
        <v>296</v>
      </c>
      <c r="AB26" s="20" t="s">
        <v>225</v>
      </c>
      <c r="AC26" s="20" t="s">
        <v>225</v>
      </c>
      <c r="AD26" s="20" t="s">
        <v>225</v>
      </c>
      <c r="AE26" s="20" t="s">
        <v>225</v>
      </c>
      <c r="AF26" s="20" t="s">
        <v>225</v>
      </c>
      <c r="AG26" s="20" t="s">
        <v>225</v>
      </c>
      <c r="AH26" s="20" t="s">
        <v>225</v>
      </c>
      <c r="AI26" s="20" t="s">
        <v>225</v>
      </c>
      <c r="AJ26" s="20" t="s">
        <v>225</v>
      </c>
      <c r="AK26" s="20" t="s">
        <v>225</v>
      </c>
      <c r="AL26" s="20" t="s">
        <v>225</v>
      </c>
      <c r="AM26" s="20" t="s">
        <v>225</v>
      </c>
      <c r="AN26" s="20" t="s">
        <v>225</v>
      </c>
      <c r="AO26" s="20" t="s">
        <v>225</v>
      </c>
      <c r="AP26" s="22" t="s">
        <v>299</v>
      </c>
      <c r="AQ26" s="20" t="s">
        <v>225</v>
      </c>
      <c r="AR26" s="20" t="s">
        <v>225</v>
      </c>
      <c r="AS26" s="20" t="s">
        <v>225</v>
      </c>
      <c r="AT26" s="20" t="s">
        <v>225</v>
      </c>
      <c r="AU26" s="23" t="s">
        <v>225</v>
      </c>
      <c r="AV26" s="22" t="s">
        <v>270</v>
      </c>
      <c r="AW26" s="20" t="s">
        <v>225</v>
      </c>
      <c r="AX26" s="20" t="s">
        <v>225</v>
      </c>
      <c r="AY26" s="20" t="s">
        <v>225</v>
      </c>
      <c r="AZ26" s="20" t="s">
        <v>225</v>
      </c>
      <c r="BA26" s="20" t="s">
        <v>225</v>
      </c>
      <c r="BB26" s="20" t="s">
        <v>225</v>
      </c>
      <c r="BC26" s="22" t="s">
        <v>250</v>
      </c>
      <c r="BD26" s="23" t="s">
        <v>225</v>
      </c>
      <c r="BE26" s="20" t="s">
        <v>225</v>
      </c>
      <c r="BF26" s="20" t="s">
        <v>225</v>
      </c>
      <c r="BG26" s="20" t="s">
        <v>225</v>
      </c>
      <c r="BH26" s="20" t="s">
        <v>225</v>
      </c>
      <c r="BI26" s="20" t="s">
        <v>226</v>
      </c>
      <c r="BJ26" s="20" t="s">
        <v>225</v>
      </c>
      <c r="BK26" s="20" t="s">
        <v>225</v>
      </c>
      <c r="BL26" s="20" t="s">
        <v>225</v>
      </c>
      <c r="BM26" s="20" t="s">
        <v>225</v>
      </c>
      <c r="BN26" s="20" t="s">
        <v>225</v>
      </c>
      <c r="BO26" s="20" t="s">
        <v>225</v>
      </c>
      <c r="BP26" s="22" t="s">
        <v>309</v>
      </c>
      <c r="BQ26" s="23" t="s">
        <v>225</v>
      </c>
      <c r="BR26" s="23" t="s">
        <v>225</v>
      </c>
      <c r="BS26" s="23" t="s">
        <v>225</v>
      </c>
      <c r="BT26" s="20" t="s">
        <v>225</v>
      </c>
      <c r="BU26" s="23" t="s">
        <v>225</v>
      </c>
      <c r="BV26" s="23" t="s">
        <v>225</v>
      </c>
      <c r="BW26" s="23" t="s">
        <v>225</v>
      </c>
      <c r="BX26" s="23" t="s">
        <v>225</v>
      </c>
      <c r="BY26" s="23" t="s">
        <v>225</v>
      </c>
      <c r="BZ26" s="23" t="s">
        <v>225</v>
      </c>
      <c r="CA26" s="23" t="s">
        <v>225</v>
      </c>
      <c r="CB26" s="22" t="s">
        <v>257</v>
      </c>
      <c r="CC26" s="20" t="s">
        <v>225</v>
      </c>
      <c r="CD26" s="23" t="s">
        <v>225</v>
      </c>
      <c r="CE26" s="23" t="s">
        <v>225</v>
      </c>
      <c r="CF26" s="20" t="s">
        <v>225</v>
      </c>
      <c r="CG26" s="11" t="s">
        <v>320</v>
      </c>
      <c r="CI26" s="33">
        <f>340/1055</f>
        <v>0.32227488151658767</v>
      </c>
    </row>
    <row r="27" spans="1:87">
      <c r="B27" s="2"/>
      <c r="C27" s="2"/>
      <c r="D27" s="2"/>
      <c r="E27" s="2"/>
      <c r="F27" s="2"/>
      <c r="G27" s="2"/>
      <c r="H27" s="2"/>
      <c r="I27" s="2"/>
      <c r="J27" s="2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2"/>
      <c r="AQ27" s="2"/>
      <c r="AR27" s="2"/>
      <c r="AS27" s="2"/>
      <c r="AT27" s="2"/>
      <c r="AU27" s="2"/>
      <c r="AV27" s="22"/>
      <c r="AW27" s="2"/>
      <c r="AX27" s="2"/>
      <c r="AY27" s="2"/>
      <c r="AZ27" s="2"/>
      <c r="BA27" s="2"/>
      <c r="BB27" s="2"/>
      <c r="BC27" s="2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2"/>
      <c r="BQ27" s="2"/>
      <c r="BR27" s="2"/>
      <c r="BS27" s="2"/>
      <c r="BT27" s="2"/>
      <c r="BU27" s="2"/>
      <c r="BV27" s="2"/>
      <c r="BW27" s="2"/>
      <c r="BX27" s="2"/>
      <c r="BY27" s="2"/>
      <c r="CD27" s="2"/>
      <c r="CE27" s="2"/>
    </row>
    <row r="28" spans="1:87">
      <c r="B28" s="2"/>
      <c r="C28" s="2"/>
      <c r="D28" s="2"/>
      <c r="E28" s="2"/>
      <c r="F28" s="2"/>
      <c r="G28" s="2"/>
      <c r="H28" s="2"/>
      <c r="I28" s="2"/>
      <c r="J28" s="2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2"/>
      <c r="AQ28" s="2"/>
      <c r="AR28" s="2"/>
      <c r="AS28" s="2"/>
      <c r="AT28" s="2"/>
      <c r="AU28" s="2"/>
      <c r="AV28" s="22"/>
      <c r="AW28" s="2"/>
      <c r="AX28" s="2"/>
      <c r="AY28" s="2"/>
      <c r="AZ28" s="2"/>
      <c r="BA28" s="2"/>
      <c r="BB28" s="2"/>
      <c r="BC28" s="2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2"/>
      <c r="BQ28" s="2"/>
      <c r="BR28" s="2"/>
      <c r="BS28" s="2"/>
      <c r="BT28" s="2"/>
      <c r="BU28" s="2"/>
      <c r="BV28" s="2"/>
      <c r="BW28" s="2"/>
      <c r="BX28" s="2"/>
      <c r="BY28" s="2"/>
      <c r="CD28" s="2"/>
      <c r="CE28" s="2"/>
    </row>
    <row r="29" spans="1:87">
      <c r="B29" s="2"/>
      <c r="C29" s="2"/>
      <c r="D29" s="2"/>
      <c r="E29" s="2"/>
      <c r="F29" s="2"/>
      <c r="G29" s="2"/>
      <c r="H29" s="2"/>
      <c r="I29" s="2"/>
      <c r="J29" s="2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2"/>
      <c r="AQ29" s="2"/>
      <c r="AR29" s="2"/>
      <c r="AS29" s="2"/>
      <c r="AT29" s="2"/>
      <c r="AU29" s="2"/>
      <c r="AV29" s="22"/>
      <c r="AW29" s="2"/>
      <c r="AX29" s="2"/>
      <c r="AY29" s="2"/>
      <c r="AZ29" s="2"/>
      <c r="BA29" s="2"/>
      <c r="BB29" s="2"/>
      <c r="BC29" s="2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2"/>
      <c r="BQ29" s="2"/>
      <c r="BR29" s="2"/>
      <c r="BS29" s="2"/>
      <c r="BT29" s="2"/>
      <c r="BU29" s="2"/>
      <c r="BV29" s="2"/>
      <c r="BW29" s="2"/>
      <c r="BX29" s="2"/>
      <c r="BY29" s="2"/>
      <c r="CD29" s="2"/>
    </row>
    <row r="30" spans="1:87">
      <c r="B30" s="2"/>
      <c r="C30" s="2"/>
      <c r="D30" s="2"/>
      <c r="E30" s="2"/>
      <c r="F30" s="2"/>
      <c r="G30" s="2"/>
      <c r="H30" s="2"/>
      <c r="I30" s="2"/>
      <c r="J30" s="2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2"/>
      <c r="AQ30" s="2"/>
      <c r="AR30" s="2"/>
      <c r="AS30" s="2"/>
      <c r="AT30" s="2"/>
      <c r="AU30" s="2"/>
      <c r="AV30" s="22"/>
      <c r="AW30" s="2"/>
      <c r="AX30" s="2"/>
      <c r="AY30" s="2"/>
      <c r="AZ30" s="2"/>
      <c r="BA30" s="2"/>
      <c r="BB30" s="2"/>
      <c r="BC30" s="2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2"/>
      <c r="BQ30" s="2"/>
      <c r="BR30" s="2"/>
      <c r="BS30" s="2"/>
      <c r="BT30" s="2"/>
      <c r="BU30" s="2"/>
      <c r="BV30" s="2"/>
      <c r="BW30" s="2"/>
      <c r="BX30" s="2"/>
      <c r="BY30" s="2"/>
    </row>
    <row r="31" spans="1:87">
      <c r="B31" s="2"/>
      <c r="C31" s="2"/>
      <c r="D31" s="2"/>
      <c r="E31" s="2"/>
      <c r="F31" s="2"/>
      <c r="G31" s="2"/>
      <c r="H31" s="2"/>
      <c r="I31" s="2"/>
      <c r="J31" s="2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2"/>
      <c r="AQ31" s="2"/>
      <c r="AR31" s="2"/>
      <c r="AS31" s="2"/>
      <c r="AT31" s="2"/>
      <c r="AU31" s="2"/>
      <c r="AV31" s="22"/>
      <c r="AW31" s="2"/>
      <c r="AX31" s="2"/>
      <c r="AY31" s="2"/>
      <c r="AZ31" s="2"/>
      <c r="BA31" s="2"/>
      <c r="BB31" s="2"/>
      <c r="BC31" s="2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2"/>
      <c r="BQ31" s="2"/>
      <c r="BR31" s="2"/>
      <c r="BS31" s="2"/>
      <c r="BT31" s="2"/>
      <c r="BU31" s="2"/>
      <c r="BV31" s="2"/>
      <c r="BW31" s="2"/>
      <c r="BX31" s="2"/>
      <c r="BY31" s="2"/>
    </row>
    <row r="32" spans="1:87">
      <c r="B32" s="2"/>
      <c r="C32" s="2"/>
      <c r="D32" s="2"/>
      <c r="E32" s="2"/>
      <c r="F32" s="2"/>
      <c r="G32" s="2"/>
      <c r="H32" s="2"/>
      <c r="I32" s="2"/>
      <c r="J32" s="2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2"/>
      <c r="AQ32" s="2"/>
      <c r="AR32" s="2"/>
      <c r="AS32" s="2"/>
      <c r="AT32" s="2"/>
      <c r="AU32" s="2"/>
      <c r="AV32" s="22"/>
      <c r="AW32" s="2"/>
      <c r="AX32" s="2"/>
      <c r="AY32" s="2"/>
      <c r="AZ32" s="2"/>
      <c r="BA32" s="2"/>
      <c r="BB32" s="2"/>
      <c r="BC32" s="2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2"/>
      <c r="BQ32" s="2"/>
      <c r="BR32" s="2"/>
      <c r="BS32" s="2"/>
      <c r="BT32" s="2"/>
      <c r="BU32" s="2"/>
      <c r="BV32" s="2"/>
      <c r="BW32" s="2"/>
      <c r="BX32" s="2"/>
      <c r="BY32" s="2"/>
    </row>
    <row r="33" spans="2:77">
      <c r="B33" s="2"/>
      <c r="C33" s="2"/>
      <c r="D33" s="2"/>
      <c r="E33" s="2"/>
      <c r="F33" s="2"/>
      <c r="G33" s="2"/>
      <c r="H33" s="2"/>
      <c r="I33" s="2"/>
      <c r="J33" s="2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2"/>
      <c r="AQ33" s="2"/>
      <c r="AR33" s="2"/>
      <c r="AS33" s="2"/>
      <c r="AT33" s="2"/>
      <c r="AU33" s="2"/>
      <c r="AV33" s="22"/>
      <c r="AW33" s="2"/>
      <c r="AX33" s="2"/>
      <c r="AY33" s="2"/>
      <c r="AZ33" s="2"/>
      <c r="BA33" s="2"/>
      <c r="BB33" s="2"/>
      <c r="BC33" s="2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2"/>
      <c r="BQ33" s="2"/>
      <c r="BR33" s="2"/>
      <c r="BS33" s="2"/>
      <c r="BT33" s="2"/>
      <c r="BU33" s="2"/>
      <c r="BV33" s="2"/>
      <c r="BW33" s="2"/>
      <c r="BX33" s="2"/>
      <c r="BY33" s="2"/>
    </row>
    <row r="34" spans="2:77">
      <c r="B34" s="2"/>
      <c r="C34" s="2"/>
      <c r="D34" s="2"/>
      <c r="E34" s="2"/>
      <c r="F34" s="2"/>
      <c r="G34" s="2"/>
      <c r="H34" s="2"/>
      <c r="I34" s="2"/>
      <c r="J34" s="2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2"/>
      <c r="AQ34" s="2"/>
      <c r="AR34" s="2"/>
      <c r="AS34" s="2"/>
      <c r="AT34" s="2"/>
      <c r="AU34" s="2"/>
      <c r="AV34" s="22"/>
      <c r="AW34" s="2"/>
      <c r="AX34" s="2"/>
      <c r="AY34" s="2"/>
      <c r="AZ34" s="2"/>
      <c r="BA34" s="2"/>
      <c r="BB34" s="2"/>
      <c r="BC34" s="2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2"/>
      <c r="BQ34" s="2"/>
      <c r="BR34" s="2"/>
      <c r="BS34" s="2"/>
      <c r="BT34" s="2"/>
      <c r="BU34" s="2"/>
      <c r="BV34" s="2"/>
      <c r="BW34" s="2"/>
      <c r="BX34" s="2"/>
      <c r="BY34" s="2"/>
    </row>
    <row r="35" spans="2:77">
      <c r="B35" s="2"/>
      <c r="C35" s="2"/>
      <c r="D35" s="2"/>
      <c r="E35" s="2"/>
      <c r="F35" s="2"/>
      <c r="G35" s="2"/>
      <c r="H35" s="2"/>
      <c r="I35" s="2"/>
      <c r="J35" s="2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2"/>
      <c r="AQ35" s="2"/>
      <c r="AR35" s="2"/>
      <c r="AS35" s="2"/>
      <c r="AT35" s="2"/>
      <c r="AU35" s="2"/>
      <c r="AV35" s="22"/>
      <c r="AW35" s="2"/>
      <c r="AX35" s="2"/>
      <c r="AY35" s="2"/>
      <c r="AZ35" s="2"/>
      <c r="BA35" s="2"/>
      <c r="BB35" s="2"/>
      <c r="BC35" s="2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2"/>
      <c r="BQ35" s="2"/>
      <c r="BR35" s="2"/>
      <c r="BS35" s="2"/>
      <c r="BT35" s="2"/>
      <c r="BU35" s="2"/>
      <c r="BV35" s="2"/>
      <c r="BW35" s="2"/>
      <c r="BX35" s="2"/>
      <c r="BY35" s="2"/>
    </row>
    <row r="36" spans="2:77">
      <c r="B36" s="2"/>
      <c r="C36" s="2"/>
      <c r="D36" s="2"/>
      <c r="E36" s="2"/>
      <c r="F36" s="2"/>
      <c r="G36" s="2"/>
      <c r="H36" s="2"/>
      <c r="I36" s="2"/>
      <c r="J36" s="2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2"/>
      <c r="AQ36" s="2"/>
      <c r="AR36" s="2"/>
      <c r="AS36" s="2"/>
      <c r="AT36" s="2"/>
      <c r="AU36" s="2"/>
      <c r="AV36" s="22"/>
      <c r="AW36" s="2"/>
      <c r="AX36" s="2"/>
      <c r="AY36" s="2"/>
      <c r="AZ36" s="2"/>
      <c r="BA36" s="2"/>
      <c r="BB36" s="2"/>
      <c r="BC36" s="2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2"/>
      <c r="BQ36" s="2"/>
      <c r="BR36" s="2"/>
      <c r="BS36" s="2"/>
      <c r="BT36" s="2"/>
      <c r="BU36" s="2"/>
      <c r="BV36" s="2"/>
      <c r="BW36" s="2"/>
      <c r="BX36" s="2"/>
      <c r="BY36" s="2"/>
    </row>
    <row r="37" spans="2:77">
      <c r="B37" s="2"/>
      <c r="C37" s="2"/>
      <c r="D37" s="2"/>
      <c r="E37" s="2"/>
      <c r="F37" s="2"/>
      <c r="G37" s="2"/>
      <c r="H37" s="2"/>
      <c r="I37" s="2"/>
      <c r="J37" s="2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2"/>
      <c r="AQ37" s="2"/>
      <c r="AR37" s="2"/>
      <c r="AS37" s="2"/>
      <c r="AT37" s="2"/>
      <c r="AU37" s="2"/>
      <c r="AV37" s="22"/>
      <c r="AW37" s="2"/>
      <c r="AX37" s="2"/>
      <c r="AY37" s="2"/>
      <c r="AZ37" s="2"/>
      <c r="BA37" s="2"/>
      <c r="BB37" s="2"/>
      <c r="BC37" s="2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2"/>
      <c r="BQ37" s="2"/>
      <c r="BR37" s="2"/>
      <c r="BS37" s="2"/>
      <c r="BT37" s="2"/>
      <c r="BU37" s="2"/>
      <c r="BV37" s="2"/>
      <c r="BW37" s="2"/>
      <c r="BX37" s="2"/>
      <c r="BY37" s="2"/>
    </row>
    <row r="38" spans="2:77">
      <c r="B38" s="2"/>
      <c r="C38" s="2"/>
      <c r="D38" s="2"/>
      <c r="E38" s="2"/>
      <c r="F38" s="2"/>
      <c r="G38" s="2"/>
      <c r="H38" s="2"/>
      <c r="I38" s="2"/>
      <c r="J38" s="2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2"/>
      <c r="AQ38" s="2"/>
      <c r="AR38" s="2"/>
      <c r="AS38" s="2"/>
      <c r="AT38" s="2"/>
      <c r="AU38" s="2"/>
      <c r="AV38" s="22"/>
      <c r="AW38" s="2"/>
      <c r="AX38" s="2"/>
      <c r="AY38" s="2"/>
      <c r="AZ38" s="2"/>
      <c r="BA38" s="2"/>
      <c r="BB38" s="2"/>
      <c r="BC38" s="2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2"/>
      <c r="BQ38" s="2"/>
      <c r="BR38" s="2"/>
      <c r="BS38" s="2"/>
      <c r="BT38" s="2"/>
      <c r="BU38" s="2"/>
      <c r="BV38" s="2"/>
      <c r="BW38" s="2"/>
      <c r="BX38" s="2"/>
      <c r="BY38" s="2"/>
    </row>
    <row r="39" spans="2:77">
      <c r="B39" s="2"/>
      <c r="C39" s="2"/>
      <c r="D39" s="2"/>
      <c r="E39" s="2"/>
      <c r="F39" s="2"/>
      <c r="G39" s="2"/>
      <c r="H39" s="2"/>
      <c r="I39" s="2"/>
      <c r="J39" s="2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2"/>
      <c r="AQ39" s="2"/>
      <c r="AR39" s="2"/>
      <c r="AS39" s="2"/>
      <c r="AT39" s="2"/>
      <c r="AU39" s="2"/>
      <c r="AV39" s="22"/>
      <c r="AW39" s="2"/>
      <c r="AX39" s="2"/>
      <c r="AY39" s="2"/>
      <c r="AZ39" s="2"/>
      <c r="BA39" s="2"/>
      <c r="BB39" s="2"/>
      <c r="BC39" s="2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2"/>
      <c r="BQ39" s="2"/>
      <c r="BR39" s="2"/>
      <c r="BS39" s="2"/>
      <c r="BT39" s="2"/>
      <c r="BU39" s="2"/>
      <c r="BV39" s="2"/>
      <c r="BW39" s="2"/>
      <c r="BX39" s="2"/>
      <c r="BY39" s="2"/>
    </row>
    <row r="40" spans="2:77">
      <c r="B40" s="2"/>
      <c r="C40" s="2"/>
      <c r="D40" s="2"/>
      <c r="E40" s="2"/>
      <c r="F40" s="2"/>
      <c r="G40" s="2"/>
      <c r="H40" s="2"/>
      <c r="I40" s="2"/>
      <c r="J40" s="2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2"/>
      <c r="AQ40" s="2"/>
      <c r="AR40" s="2"/>
      <c r="AS40" s="2"/>
      <c r="AT40" s="2"/>
      <c r="AU40" s="2"/>
      <c r="AV40" s="22"/>
      <c r="AW40" s="2"/>
      <c r="AX40" s="2"/>
      <c r="AY40" s="2"/>
      <c r="AZ40" s="2"/>
      <c r="BA40" s="2"/>
      <c r="BB40" s="2"/>
      <c r="BC40" s="2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2"/>
      <c r="BQ40" s="2"/>
      <c r="BR40" s="2"/>
      <c r="BS40" s="2"/>
      <c r="BT40" s="2"/>
      <c r="BU40" s="2"/>
      <c r="BV40" s="2"/>
      <c r="BW40" s="2"/>
      <c r="BX40" s="2"/>
      <c r="BY40" s="2"/>
    </row>
    <row r="41" spans="2:77">
      <c r="B41" s="2"/>
      <c r="C41" s="2"/>
      <c r="D41" s="2"/>
      <c r="E41" s="2"/>
      <c r="F41" s="2"/>
      <c r="G41" s="2"/>
      <c r="H41" s="2"/>
      <c r="I41" s="2"/>
      <c r="J41" s="2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2"/>
      <c r="AQ41" s="2"/>
      <c r="AR41" s="2"/>
      <c r="AS41" s="2"/>
      <c r="AT41" s="2"/>
      <c r="AU41" s="2"/>
      <c r="AV41" s="22"/>
      <c r="AW41" s="2"/>
      <c r="AX41" s="2"/>
      <c r="AY41" s="2"/>
      <c r="AZ41" s="2"/>
      <c r="BA41" s="2"/>
      <c r="BB41" s="2"/>
      <c r="BC41" s="2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2"/>
      <c r="BQ41" s="2"/>
      <c r="BR41" s="2"/>
      <c r="BS41" s="2"/>
      <c r="BT41" s="2"/>
      <c r="BU41" s="2"/>
      <c r="BV41" s="2"/>
      <c r="BW41" s="2"/>
      <c r="BX41" s="2"/>
      <c r="BY41" s="2"/>
    </row>
    <row r="42" spans="2:77">
      <c r="B42" s="2"/>
      <c r="C42" s="2"/>
      <c r="D42" s="2"/>
      <c r="E42" s="2"/>
      <c r="F42" s="2"/>
      <c r="G42" s="2"/>
      <c r="H42" s="2"/>
      <c r="I42" s="2"/>
      <c r="J42" s="2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2"/>
      <c r="AQ42" s="2"/>
      <c r="AR42" s="2"/>
      <c r="AS42" s="2"/>
      <c r="AT42" s="2"/>
      <c r="AU42" s="2"/>
      <c r="AV42" s="22"/>
      <c r="AW42" s="2"/>
      <c r="AX42" s="2"/>
      <c r="AY42" s="2"/>
      <c r="AZ42" s="2"/>
      <c r="BA42" s="2"/>
      <c r="BB42" s="2"/>
      <c r="BC42" s="2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2"/>
      <c r="BQ42" s="2"/>
      <c r="BR42" s="2"/>
      <c r="BS42" s="2"/>
      <c r="BT42" s="2"/>
      <c r="BU42" s="2"/>
      <c r="BV42" s="2"/>
      <c r="BW42" s="2"/>
      <c r="BX42" s="2"/>
      <c r="BY42" s="2"/>
    </row>
    <row r="43" spans="2:77">
      <c r="B43" s="2"/>
      <c r="C43" s="2"/>
      <c r="D43" s="2"/>
      <c r="E43" s="2"/>
      <c r="F43" s="2"/>
      <c r="G43" s="2"/>
      <c r="H43" s="2"/>
      <c r="I43" s="2"/>
      <c r="J43" s="2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2"/>
      <c r="AQ43" s="2"/>
      <c r="AR43" s="2"/>
      <c r="AS43" s="2"/>
      <c r="AT43" s="2"/>
      <c r="AU43" s="2"/>
      <c r="AV43" s="22"/>
      <c r="AW43" s="2"/>
      <c r="AX43" s="2"/>
      <c r="AY43" s="2"/>
      <c r="AZ43" s="2"/>
      <c r="BA43" s="2"/>
      <c r="BB43" s="2"/>
      <c r="BC43" s="2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2"/>
      <c r="BQ43" s="2"/>
      <c r="BR43" s="2"/>
      <c r="BS43" s="2"/>
      <c r="BT43" s="2"/>
      <c r="BU43" s="2"/>
      <c r="BV43" s="2"/>
      <c r="BW43" s="2"/>
      <c r="BX43" s="2"/>
      <c r="BY43" s="2"/>
    </row>
    <row r="44" spans="2:77">
      <c r="B44" s="2"/>
      <c r="C44" s="2"/>
      <c r="D44" s="2"/>
      <c r="E44" s="2"/>
      <c r="F44" s="2"/>
      <c r="G44" s="2"/>
      <c r="H44" s="2"/>
      <c r="I44" s="2"/>
      <c r="J44" s="2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2"/>
      <c r="AQ44" s="2"/>
      <c r="AR44" s="2"/>
      <c r="AS44" s="2"/>
      <c r="AT44" s="2"/>
      <c r="AU44" s="2"/>
      <c r="AV44" s="22"/>
      <c r="AW44" s="2"/>
      <c r="AX44" s="2"/>
      <c r="AY44" s="2"/>
      <c r="AZ44" s="2"/>
      <c r="BA44" s="2"/>
      <c r="BB44" s="2"/>
      <c r="BC44" s="2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2"/>
      <c r="BQ44" s="2"/>
      <c r="BR44" s="2"/>
      <c r="BS44" s="2"/>
      <c r="BT44" s="2"/>
      <c r="BU44" s="2"/>
      <c r="BV44" s="2"/>
      <c r="BW44" s="2"/>
      <c r="BX44" s="2"/>
      <c r="BY44" s="2"/>
    </row>
    <row r="45" spans="2:77">
      <c r="B45" s="2"/>
      <c r="C45" s="2"/>
      <c r="D45" s="2"/>
      <c r="E45" s="2"/>
      <c r="F45" s="2"/>
      <c r="G45" s="2"/>
      <c r="H45" s="2"/>
      <c r="I45" s="2"/>
      <c r="J45" s="2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2"/>
      <c r="AQ45" s="2"/>
      <c r="AR45" s="2"/>
      <c r="AS45" s="2"/>
      <c r="AT45" s="2"/>
      <c r="AU45" s="2"/>
      <c r="AV45" s="22"/>
      <c r="AW45" s="2"/>
      <c r="AX45" s="2"/>
      <c r="AY45" s="2"/>
      <c r="AZ45" s="2"/>
      <c r="BA45" s="2"/>
      <c r="BB45" s="2"/>
      <c r="BC45" s="2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2"/>
      <c r="BQ45" s="2"/>
      <c r="BR45" s="2"/>
      <c r="BS45" s="2"/>
      <c r="BT45" s="2"/>
      <c r="BU45" s="2"/>
      <c r="BV45" s="2"/>
      <c r="BW45" s="2"/>
      <c r="BX45" s="2"/>
      <c r="BY45" s="2"/>
    </row>
    <row r="46" spans="2:77">
      <c r="B46" s="2"/>
      <c r="C46" s="2"/>
      <c r="D46" s="2"/>
      <c r="E46" s="2"/>
      <c r="F46" s="2"/>
      <c r="G46" s="2"/>
      <c r="H46" s="2"/>
      <c r="I46" s="2"/>
      <c r="J46" s="2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2"/>
      <c r="AQ46" s="2"/>
      <c r="AR46" s="2"/>
      <c r="AS46" s="2"/>
      <c r="AT46" s="2"/>
      <c r="AU46" s="2"/>
      <c r="AV46" s="22"/>
      <c r="AW46" s="2"/>
      <c r="AX46" s="2"/>
      <c r="AY46" s="2"/>
      <c r="AZ46" s="2"/>
      <c r="BA46" s="2"/>
      <c r="BB46" s="2"/>
      <c r="BC46" s="2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2"/>
      <c r="BQ46" s="2"/>
      <c r="BR46" s="2"/>
      <c r="BS46" s="2"/>
      <c r="BT46" s="2"/>
      <c r="BU46" s="2"/>
      <c r="BV46" s="2"/>
      <c r="BW46" s="2"/>
      <c r="BX46" s="2"/>
      <c r="BY46" s="2"/>
    </row>
    <row r="47" spans="2:77">
      <c r="B47" s="2"/>
      <c r="C47" s="2"/>
      <c r="D47" s="2"/>
      <c r="E47" s="2"/>
      <c r="F47" s="2"/>
      <c r="G47" s="2"/>
      <c r="H47" s="2"/>
      <c r="I47" s="2"/>
      <c r="J47" s="2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2"/>
      <c r="AQ47" s="2"/>
      <c r="AR47" s="2"/>
      <c r="AS47" s="2"/>
      <c r="AT47" s="2"/>
      <c r="AU47" s="2"/>
      <c r="AV47" s="22"/>
      <c r="AW47" s="2"/>
      <c r="AX47" s="2"/>
      <c r="AY47" s="2"/>
      <c r="AZ47" s="2"/>
      <c r="BA47" s="2"/>
      <c r="BB47" s="2"/>
      <c r="BC47" s="2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2"/>
      <c r="BQ47" s="2"/>
      <c r="BR47" s="2"/>
      <c r="BS47" s="2"/>
      <c r="BT47" s="2"/>
      <c r="BU47" s="2"/>
      <c r="BV47" s="2"/>
      <c r="BW47" s="2"/>
      <c r="BX47" s="2"/>
      <c r="BY47" s="2"/>
    </row>
    <row r="48" spans="2:77">
      <c r="B48" s="2"/>
      <c r="C48" s="2"/>
      <c r="D48" s="2"/>
      <c r="E48" s="2"/>
      <c r="F48" s="2"/>
      <c r="G48" s="2"/>
      <c r="H48" s="2"/>
      <c r="I48" s="2"/>
      <c r="J48" s="2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2"/>
      <c r="AQ48" s="2"/>
      <c r="AR48" s="2"/>
      <c r="AS48" s="2"/>
      <c r="AT48" s="2"/>
      <c r="AU48" s="2"/>
      <c r="AV48" s="22"/>
      <c r="AW48" s="2"/>
      <c r="AX48" s="2"/>
      <c r="AY48" s="2"/>
      <c r="AZ48" s="2"/>
      <c r="BA48" s="2"/>
      <c r="BB48" s="2"/>
      <c r="BC48" s="2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2"/>
      <c r="BQ48" s="2"/>
      <c r="BR48" s="2"/>
      <c r="BS48" s="2"/>
      <c r="BT48" s="2"/>
      <c r="BU48" s="2"/>
      <c r="BV48" s="2"/>
      <c r="BW48" s="2"/>
      <c r="BX48" s="2"/>
      <c r="BY48" s="2"/>
    </row>
    <row r="49" spans="2:77">
      <c r="B49" s="2"/>
      <c r="C49" s="2"/>
      <c r="D49" s="2"/>
      <c r="E49" s="2"/>
      <c r="F49" s="2"/>
      <c r="G49" s="2"/>
      <c r="H49" s="2"/>
      <c r="I49" s="2"/>
      <c r="J49" s="2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2"/>
      <c r="AQ49" s="2"/>
      <c r="AR49" s="2"/>
      <c r="AS49" s="2"/>
      <c r="AT49" s="2"/>
      <c r="AU49" s="2"/>
      <c r="AV49" s="22"/>
      <c r="AW49" s="2"/>
      <c r="AX49" s="2"/>
      <c r="AY49" s="2"/>
      <c r="AZ49" s="2"/>
      <c r="BA49" s="2"/>
      <c r="BB49" s="2"/>
      <c r="BC49" s="2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2"/>
      <c r="BQ49" s="2"/>
      <c r="BR49" s="2"/>
      <c r="BS49" s="2"/>
      <c r="BT49" s="2"/>
      <c r="BU49" s="2"/>
      <c r="BV49" s="2"/>
      <c r="BW49" s="2"/>
      <c r="BX49" s="2"/>
      <c r="BY49" s="2"/>
    </row>
    <row r="50" spans="2:77">
      <c r="B50" s="2"/>
      <c r="C50" s="2"/>
      <c r="D50" s="2"/>
      <c r="E50" s="2"/>
      <c r="F50" s="2"/>
      <c r="G50" s="2"/>
      <c r="H50" s="2"/>
      <c r="I50" s="2"/>
      <c r="J50" s="2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2"/>
      <c r="AQ50" s="2"/>
      <c r="AR50" s="2"/>
      <c r="AS50" s="2"/>
      <c r="AT50" s="2"/>
      <c r="AU50" s="2"/>
      <c r="AV50" s="22"/>
      <c r="AW50" s="2"/>
      <c r="AX50" s="2"/>
      <c r="AY50" s="2"/>
      <c r="AZ50" s="2"/>
      <c r="BA50" s="2"/>
      <c r="BB50" s="2"/>
      <c r="BC50" s="2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2"/>
      <c r="BQ50" s="2"/>
      <c r="BR50" s="2"/>
      <c r="BS50" s="2"/>
      <c r="BT50" s="2"/>
      <c r="BU50" s="2"/>
      <c r="BV50" s="2"/>
      <c r="BW50" s="2"/>
      <c r="BX50" s="2"/>
      <c r="BY50" s="2"/>
    </row>
    <row r="51" spans="2:77">
      <c r="B51" s="2"/>
      <c r="C51" s="2"/>
      <c r="D51" s="2"/>
      <c r="E51" s="2"/>
      <c r="F51" s="2"/>
      <c r="G51" s="2"/>
      <c r="H51" s="2"/>
      <c r="I51" s="2"/>
      <c r="J51" s="2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2"/>
      <c r="AQ51" s="2"/>
      <c r="AR51" s="2"/>
      <c r="AS51" s="2"/>
      <c r="AT51" s="2"/>
      <c r="AU51" s="2"/>
      <c r="AV51" s="22"/>
      <c r="AW51" s="2"/>
      <c r="AX51" s="2"/>
      <c r="AY51" s="2"/>
      <c r="AZ51" s="2"/>
      <c r="BA51" s="2"/>
      <c r="BB51" s="2"/>
      <c r="BC51" s="2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2"/>
      <c r="BQ51" s="2"/>
      <c r="BR51" s="2"/>
      <c r="BS51" s="2"/>
      <c r="BT51" s="2"/>
      <c r="BU51" s="2"/>
      <c r="BV51" s="2"/>
      <c r="BW51" s="2"/>
      <c r="BX51" s="2"/>
      <c r="BY51" s="2"/>
    </row>
    <row r="52" spans="2:77">
      <c r="B52" s="2"/>
      <c r="C52" s="2"/>
      <c r="D52" s="2"/>
      <c r="E52" s="2"/>
      <c r="F52" s="2"/>
      <c r="G52" s="2"/>
      <c r="H52" s="2"/>
      <c r="I52" s="2"/>
      <c r="J52" s="2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2"/>
      <c r="AQ52" s="2"/>
      <c r="AR52" s="2"/>
      <c r="AS52" s="2"/>
      <c r="AT52" s="2"/>
      <c r="AU52" s="2"/>
      <c r="AV52" s="22"/>
      <c r="AW52" s="2"/>
      <c r="AX52" s="2"/>
      <c r="AY52" s="2"/>
      <c r="AZ52" s="2"/>
      <c r="BA52" s="2"/>
      <c r="BB52" s="2"/>
      <c r="BC52" s="2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2"/>
      <c r="BQ52" s="2"/>
      <c r="BR52" s="2"/>
      <c r="BS52" s="2"/>
      <c r="BT52" s="2"/>
      <c r="BU52" s="2"/>
      <c r="BV52" s="2"/>
      <c r="BW52" s="2"/>
      <c r="BX52" s="2"/>
      <c r="BY52" s="2"/>
    </row>
    <row r="53" spans="2:77">
      <c r="B53" s="2"/>
      <c r="C53" s="2"/>
      <c r="D53" s="2"/>
      <c r="E53" s="2"/>
      <c r="F53" s="2"/>
      <c r="G53" s="2"/>
      <c r="H53" s="2"/>
      <c r="I53" s="2"/>
      <c r="J53" s="2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2"/>
      <c r="AQ53" s="2"/>
      <c r="AR53" s="2"/>
      <c r="AS53" s="2"/>
      <c r="AT53" s="2"/>
      <c r="AU53" s="2"/>
      <c r="AV53" s="22"/>
      <c r="AW53" s="2"/>
      <c r="AX53" s="2"/>
      <c r="AY53" s="2"/>
      <c r="AZ53" s="2"/>
      <c r="BA53" s="2"/>
      <c r="BB53" s="2"/>
      <c r="BC53" s="2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2"/>
      <c r="BQ53" s="2"/>
      <c r="BR53" s="2"/>
      <c r="BS53" s="2"/>
      <c r="BT53" s="2"/>
      <c r="BU53" s="2"/>
      <c r="BV53" s="2"/>
      <c r="BW53" s="2"/>
      <c r="BX53" s="2"/>
      <c r="BY53" s="2"/>
    </row>
    <row r="54" spans="2:77">
      <c r="B54" s="2"/>
      <c r="C54" s="2"/>
      <c r="D54" s="2"/>
      <c r="E54" s="2"/>
      <c r="F54" s="2"/>
      <c r="G54" s="2"/>
      <c r="H54" s="2"/>
      <c r="I54" s="2"/>
      <c r="J54" s="2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2"/>
      <c r="AQ54" s="2"/>
      <c r="AR54" s="2"/>
      <c r="AS54" s="2"/>
      <c r="AT54" s="2"/>
      <c r="AU54" s="2"/>
      <c r="AV54" s="22"/>
      <c r="AW54" s="2"/>
      <c r="AX54" s="2"/>
      <c r="AY54" s="2"/>
      <c r="AZ54" s="2"/>
      <c r="BA54" s="2"/>
      <c r="BB54" s="2"/>
      <c r="BC54" s="2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2"/>
      <c r="BQ54" s="2"/>
      <c r="BR54" s="2"/>
      <c r="BS54" s="2"/>
      <c r="BT54" s="2"/>
      <c r="BU54" s="2"/>
      <c r="BV54" s="2"/>
      <c r="BW54" s="2"/>
      <c r="BX54" s="2"/>
      <c r="BY54" s="2"/>
    </row>
    <row r="55" spans="2:77">
      <c r="B55" s="2"/>
      <c r="C55" s="2"/>
      <c r="D55" s="2"/>
      <c r="E55" s="2"/>
      <c r="F55" s="2"/>
      <c r="G55" s="2"/>
      <c r="H55" s="2"/>
      <c r="I55" s="2"/>
      <c r="J55" s="2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2"/>
      <c r="AQ55" s="2"/>
      <c r="AR55" s="2"/>
      <c r="AS55" s="2"/>
      <c r="AT55" s="2"/>
      <c r="AU55" s="2"/>
      <c r="AV55" s="22"/>
      <c r="AW55" s="2"/>
      <c r="AX55" s="2"/>
      <c r="AY55" s="2"/>
      <c r="AZ55" s="2"/>
      <c r="BA55" s="2"/>
      <c r="BB55" s="2"/>
      <c r="BC55" s="2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2"/>
      <c r="BQ55" s="2"/>
      <c r="BR55" s="2"/>
      <c r="BS55" s="2"/>
      <c r="BT55" s="2"/>
      <c r="BU55" s="2"/>
      <c r="BV55" s="2"/>
      <c r="BW55" s="2"/>
      <c r="BX55" s="2"/>
      <c r="BY55" s="2"/>
    </row>
    <row r="56" spans="2:77">
      <c r="B56" s="2"/>
      <c r="C56" s="2"/>
      <c r="D56" s="2"/>
      <c r="E56" s="2"/>
      <c r="F56" s="2"/>
      <c r="G56" s="2"/>
      <c r="H56" s="2"/>
      <c r="I56" s="2"/>
      <c r="J56" s="2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2"/>
      <c r="AQ56" s="2"/>
      <c r="AR56" s="2"/>
      <c r="AS56" s="2"/>
      <c r="AT56" s="2"/>
      <c r="AU56" s="2"/>
      <c r="AV56" s="22"/>
      <c r="AW56" s="2"/>
      <c r="AX56" s="2"/>
      <c r="AY56" s="2"/>
      <c r="AZ56" s="2"/>
      <c r="BA56" s="2"/>
      <c r="BB56" s="2"/>
      <c r="BC56" s="2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2"/>
      <c r="BQ56" s="2"/>
      <c r="BR56" s="2"/>
      <c r="BS56" s="2"/>
      <c r="BT56" s="2"/>
      <c r="BU56" s="2"/>
      <c r="BV56" s="2"/>
      <c r="BW56" s="2"/>
      <c r="BX56" s="2"/>
      <c r="BY56" s="2"/>
    </row>
    <row r="57" spans="2:77">
      <c r="B57" s="2"/>
      <c r="C57" s="2"/>
      <c r="D57" s="2"/>
      <c r="E57" s="2"/>
      <c r="F57" s="2"/>
      <c r="G57" s="2"/>
      <c r="H57" s="2"/>
      <c r="I57" s="2"/>
      <c r="J57" s="2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2"/>
      <c r="AQ57" s="2"/>
      <c r="AR57" s="2"/>
      <c r="AS57" s="2"/>
      <c r="AT57" s="2"/>
      <c r="AU57" s="2"/>
      <c r="AV57" s="22"/>
      <c r="AW57" s="2"/>
      <c r="AX57" s="2"/>
      <c r="AY57" s="2"/>
      <c r="AZ57" s="2"/>
      <c r="BA57" s="2"/>
      <c r="BB57" s="2"/>
      <c r="BC57" s="2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2"/>
      <c r="BQ57" s="2"/>
      <c r="BR57" s="2"/>
      <c r="BS57" s="2"/>
      <c r="BT57" s="2"/>
      <c r="BU57" s="2"/>
      <c r="BV57" s="2"/>
      <c r="BW57" s="2"/>
      <c r="BX57" s="2"/>
      <c r="BY57" s="2"/>
    </row>
    <row r="58" spans="2:77">
      <c r="B58" s="2"/>
      <c r="C58" s="2"/>
      <c r="D58" s="2"/>
      <c r="E58" s="2"/>
      <c r="F58" s="2"/>
      <c r="G58" s="2"/>
      <c r="H58" s="2"/>
      <c r="I58" s="2"/>
      <c r="J58" s="2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2"/>
      <c r="AQ58" s="2"/>
      <c r="AR58" s="2"/>
      <c r="AS58" s="2"/>
      <c r="AT58" s="2"/>
      <c r="AU58" s="2"/>
      <c r="AV58" s="22"/>
      <c r="AW58" s="2"/>
      <c r="AX58" s="2"/>
      <c r="AY58" s="2"/>
      <c r="AZ58" s="2"/>
      <c r="BA58" s="2"/>
      <c r="BB58" s="2"/>
      <c r="BC58" s="2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2"/>
      <c r="BQ58" s="2"/>
      <c r="BR58" s="2"/>
      <c r="BS58" s="2"/>
      <c r="BT58" s="2"/>
      <c r="BU58" s="2"/>
      <c r="BV58" s="2"/>
      <c r="BW58" s="2"/>
      <c r="BX58" s="2"/>
      <c r="BY58" s="2"/>
    </row>
    <row r="59" spans="2:77">
      <c r="B59" s="2"/>
      <c r="C59" s="2"/>
      <c r="D59" s="2"/>
      <c r="E59" s="2"/>
      <c r="F59" s="2"/>
      <c r="G59" s="2"/>
      <c r="H59" s="2"/>
      <c r="I59" s="2"/>
      <c r="J59" s="2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2"/>
      <c r="AQ59" s="2"/>
      <c r="AR59" s="2"/>
      <c r="AS59" s="2"/>
      <c r="AT59" s="2"/>
      <c r="AU59" s="2"/>
      <c r="AV59" s="22"/>
      <c r="AW59" s="2"/>
      <c r="AX59" s="2"/>
      <c r="AY59" s="2"/>
      <c r="AZ59" s="2"/>
      <c r="BA59" s="2"/>
      <c r="BB59" s="2"/>
      <c r="BC59" s="2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2"/>
      <c r="BQ59" s="2"/>
      <c r="BR59" s="2"/>
      <c r="BS59" s="2"/>
      <c r="BT59" s="2"/>
      <c r="BU59" s="2"/>
      <c r="BV59" s="2"/>
      <c r="BW59" s="2"/>
      <c r="BX59" s="2"/>
      <c r="BY59" s="2"/>
    </row>
    <row r="60" spans="2:77">
      <c r="B60" s="2"/>
      <c r="C60" s="2"/>
      <c r="D60" s="2"/>
      <c r="E60" s="2"/>
      <c r="F60" s="2"/>
      <c r="G60" s="2"/>
      <c r="H60" s="2"/>
      <c r="I60" s="2"/>
      <c r="J60" s="2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2"/>
      <c r="AQ60" s="2"/>
      <c r="AR60" s="2"/>
      <c r="AS60" s="2"/>
      <c r="AT60" s="2"/>
      <c r="AU60" s="2"/>
      <c r="AV60" s="22"/>
      <c r="AW60" s="2"/>
      <c r="AX60" s="2"/>
      <c r="AY60" s="2"/>
      <c r="AZ60" s="2"/>
      <c r="BA60" s="2"/>
      <c r="BB60" s="2"/>
      <c r="BC60" s="2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2"/>
      <c r="BQ60" s="2"/>
      <c r="BR60" s="2"/>
      <c r="BS60" s="2"/>
      <c r="BT60" s="2"/>
      <c r="BU60" s="2"/>
      <c r="BV60" s="2"/>
      <c r="BW60" s="2"/>
      <c r="BX60" s="2"/>
      <c r="BY60" s="2"/>
    </row>
    <row r="61" spans="2:77">
      <c r="B61" s="2"/>
      <c r="C61" s="2"/>
      <c r="D61" s="2"/>
      <c r="E61" s="2"/>
      <c r="F61" s="2"/>
      <c r="G61" s="2"/>
      <c r="H61" s="2"/>
      <c r="I61" s="2"/>
      <c r="J61" s="2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2"/>
      <c r="AQ61" s="2"/>
      <c r="AR61" s="2"/>
      <c r="AS61" s="2"/>
      <c r="AT61" s="2"/>
      <c r="AU61" s="2"/>
      <c r="AV61" s="22"/>
      <c r="AW61" s="2"/>
      <c r="AX61" s="2"/>
      <c r="AY61" s="2"/>
      <c r="AZ61" s="2"/>
      <c r="BA61" s="2"/>
      <c r="BB61" s="2"/>
      <c r="BC61" s="2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2"/>
      <c r="BQ61" s="2"/>
      <c r="BR61" s="2"/>
      <c r="BS61" s="2"/>
      <c r="BT61" s="2"/>
      <c r="BU61" s="2"/>
      <c r="BV61" s="2"/>
      <c r="BW61" s="2"/>
      <c r="BX61" s="2"/>
      <c r="BY61" s="2"/>
    </row>
    <row r="62" spans="2:77">
      <c r="B62" s="2"/>
      <c r="C62" s="2"/>
      <c r="D62" s="2"/>
      <c r="E62" s="2"/>
      <c r="F62" s="2"/>
      <c r="G62" s="2"/>
      <c r="H62" s="2"/>
      <c r="I62" s="2"/>
      <c r="J62" s="2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2"/>
      <c r="AQ62" s="2"/>
      <c r="AR62" s="2"/>
      <c r="AS62" s="2"/>
      <c r="AT62" s="2"/>
      <c r="AU62" s="2"/>
      <c r="AV62" s="22"/>
      <c r="AW62" s="2"/>
      <c r="AX62" s="2"/>
      <c r="AY62" s="2"/>
      <c r="AZ62" s="2"/>
      <c r="BA62" s="2"/>
      <c r="BB62" s="2"/>
      <c r="BC62" s="2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2"/>
      <c r="BQ62" s="2"/>
      <c r="BR62" s="2"/>
      <c r="BS62" s="2"/>
      <c r="BT62" s="2"/>
      <c r="BU62" s="2"/>
      <c r="BV62" s="2"/>
      <c r="BW62" s="2"/>
      <c r="BX62" s="2"/>
      <c r="BY62" s="2"/>
    </row>
    <row r="63" spans="2:77">
      <c r="B63" s="2"/>
      <c r="C63" s="2"/>
      <c r="D63" s="2"/>
      <c r="E63" s="2"/>
      <c r="F63" s="2"/>
      <c r="G63" s="2"/>
      <c r="H63" s="2"/>
      <c r="I63" s="2"/>
      <c r="J63" s="2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2"/>
      <c r="AQ63" s="2"/>
      <c r="AR63" s="2"/>
      <c r="AS63" s="2"/>
      <c r="AT63" s="2"/>
      <c r="AU63" s="2"/>
      <c r="AV63" s="22"/>
      <c r="AW63" s="2"/>
      <c r="AX63" s="2"/>
      <c r="AY63" s="2"/>
      <c r="AZ63" s="2"/>
      <c r="BA63" s="2"/>
      <c r="BB63" s="2"/>
      <c r="BC63" s="2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2"/>
      <c r="BQ63" s="2"/>
      <c r="BR63" s="2"/>
      <c r="BS63" s="2"/>
      <c r="BT63" s="2"/>
      <c r="BU63" s="2"/>
      <c r="BV63" s="2"/>
      <c r="BW63" s="2"/>
      <c r="BX63" s="2"/>
      <c r="BY63" s="2"/>
    </row>
    <row r="64" spans="2:77">
      <c r="B64" s="2"/>
      <c r="C64" s="2"/>
      <c r="D64" s="2"/>
      <c r="E64" s="2"/>
      <c r="F64" s="2"/>
      <c r="G64" s="2"/>
      <c r="H64" s="2"/>
      <c r="I64" s="2"/>
      <c r="J64" s="2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2"/>
      <c r="AQ64" s="2"/>
      <c r="AR64" s="2"/>
      <c r="AS64" s="2"/>
      <c r="AT64" s="2"/>
      <c r="AU64" s="2"/>
      <c r="AV64" s="22"/>
      <c r="AW64" s="2"/>
      <c r="AX64" s="2"/>
      <c r="AY64" s="2"/>
      <c r="AZ64" s="2"/>
      <c r="BA64" s="2"/>
      <c r="BB64" s="2"/>
      <c r="BC64" s="2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2"/>
      <c r="BQ64" s="2"/>
      <c r="BR64" s="2"/>
      <c r="BS64" s="2"/>
      <c r="BT64" s="2"/>
      <c r="BU64" s="2"/>
      <c r="BV64" s="2"/>
      <c r="BW64" s="2"/>
      <c r="BX64" s="2"/>
      <c r="BY64" s="2"/>
    </row>
    <row r="65" spans="2:77">
      <c r="B65" s="2"/>
      <c r="C65" s="2"/>
      <c r="D65" s="2"/>
      <c r="E65" s="2"/>
      <c r="F65" s="2"/>
      <c r="G65" s="2"/>
      <c r="H65" s="2"/>
      <c r="I65" s="2"/>
      <c r="J65" s="2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2"/>
      <c r="AQ65" s="2"/>
      <c r="AR65" s="2"/>
      <c r="AS65" s="2"/>
      <c r="AT65" s="2"/>
      <c r="AU65" s="2"/>
      <c r="AV65" s="22"/>
      <c r="AW65" s="2"/>
      <c r="AX65" s="2"/>
      <c r="AY65" s="2"/>
      <c r="AZ65" s="2"/>
      <c r="BA65" s="2"/>
      <c r="BB65" s="2"/>
      <c r="BC65" s="2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2"/>
      <c r="BQ65" s="2"/>
      <c r="BR65" s="2"/>
      <c r="BS65" s="2"/>
      <c r="BT65" s="2"/>
      <c r="BU65" s="2"/>
      <c r="BV65" s="2"/>
      <c r="BW65" s="2"/>
      <c r="BX65" s="2"/>
      <c r="BY65" s="2"/>
    </row>
    <row r="66" spans="2:77">
      <c r="B66" s="2"/>
      <c r="C66" s="2"/>
      <c r="D66" s="2"/>
      <c r="E66" s="2"/>
      <c r="F66" s="2"/>
      <c r="G66" s="2"/>
      <c r="H66" s="2"/>
      <c r="I66" s="2"/>
      <c r="J66" s="2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2"/>
      <c r="AQ66" s="2"/>
      <c r="AR66" s="2"/>
      <c r="AS66" s="2"/>
      <c r="AT66" s="2"/>
      <c r="AU66" s="2"/>
      <c r="AV66" s="22"/>
      <c r="AW66" s="2"/>
      <c r="AX66" s="2"/>
      <c r="AY66" s="2"/>
      <c r="AZ66" s="2"/>
      <c r="BA66" s="2"/>
      <c r="BB66" s="2"/>
      <c r="BC66" s="2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2"/>
      <c r="BQ66" s="2"/>
      <c r="BR66" s="2"/>
      <c r="BS66" s="2"/>
      <c r="BT66" s="2"/>
      <c r="BU66" s="2"/>
      <c r="BV66" s="2"/>
      <c r="BW66" s="2"/>
      <c r="BX66" s="2"/>
      <c r="BY66" s="2"/>
    </row>
    <row r="67" spans="2:77">
      <c r="B67" s="2"/>
      <c r="C67" s="2"/>
      <c r="D67" s="2"/>
      <c r="E67" s="2"/>
      <c r="F67" s="2"/>
      <c r="G67" s="2"/>
      <c r="H67" s="2"/>
      <c r="I67" s="2"/>
      <c r="J67" s="2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2"/>
      <c r="AQ67" s="2"/>
      <c r="AR67" s="2"/>
      <c r="AS67" s="2"/>
      <c r="AT67" s="2"/>
      <c r="AU67" s="2"/>
      <c r="AV67" s="22"/>
      <c r="AW67" s="2"/>
      <c r="AX67" s="2"/>
      <c r="AY67" s="2"/>
      <c r="AZ67" s="2"/>
      <c r="BA67" s="2"/>
      <c r="BB67" s="2"/>
      <c r="BC67" s="2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2"/>
      <c r="BQ67" s="2"/>
      <c r="BR67" s="2"/>
      <c r="BS67" s="2"/>
      <c r="BT67" s="2"/>
      <c r="BU67" s="2"/>
      <c r="BV67" s="2"/>
      <c r="BW67" s="2"/>
      <c r="BX67" s="2"/>
      <c r="BY67" s="2"/>
    </row>
    <row r="68" spans="2:77">
      <c r="B68" s="2"/>
      <c r="C68" s="2"/>
      <c r="D68" s="2"/>
      <c r="E68" s="2"/>
      <c r="F68" s="2"/>
      <c r="G68" s="2"/>
      <c r="H68" s="2"/>
      <c r="I68" s="2"/>
      <c r="J68" s="2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2"/>
      <c r="AQ68" s="2"/>
      <c r="AR68" s="2"/>
      <c r="AS68" s="2"/>
      <c r="AT68" s="2"/>
      <c r="AU68" s="2"/>
      <c r="AV68" s="22"/>
      <c r="AW68" s="2"/>
      <c r="AX68" s="2"/>
      <c r="AY68" s="2"/>
      <c r="AZ68" s="2"/>
      <c r="BA68" s="2"/>
      <c r="BB68" s="2"/>
      <c r="BC68" s="2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2"/>
      <c r="BQ68" s="2"/>
      <c r="BR68" s="2"/>
      <c r="BS68" s="2"/>
      <c r="BT68" s="2"/>
      <c r="BU68" s="2"/>
      <c r="BV68" s="2"/>
      <c r="BW68" s="2"/>
      <c r="BX68" s="2"/>
      <c r="BY68" s="2"/>
    </row>
    <row r="69" spans="2:77">
      <c r="B69" s="2"/>
      <c r="C69" s="2"/>
      <c r="D69" s="2"/>
      <c r="E69" s="2"/>
      <c r="F69" s="2"/>
      <c r="G69" s="2"/>
      <c r="H69" s="2"/>
      <c r="I69" s="2"/>
      <c r="J69" s="2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2"/>
      <c r="AQ69" s="2"/>
      <c r="AR69" s="2"/>
      <c r="AS69" s="2"/>
      <c r="AT69" s="2"/>
      <c r="AU69" s="2"/>
      <c r="AV69" s="22"/>
      <c r="AW69" s="2"/>
      <c r="AX69" s="2"/>
      <c r="AY69" s="2"/>
      <c r="AZ69" s="2"/>
      <c r="BA69" s="2"/>
      <c r="BB69" s="2"/>
      <c r="BC69" s="2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2"/>
      <c r="BQ69" s="2"/>
      <c r="BR69" s="2"/>
      <c r="BS69" s="2"/>
      <c r="BT69" s="2"/>
      <c r="BU69" s="2"/>
      <c r="BV69" s="2"/>
      <c r="BW69" s="2"/>
      <c r="BX69" s="2"/>
      <c r="BY69" s="2"/>
    </row>
    <row r="70" spans="2:77">
      <c r="B70" s="2"/>
      <c r="C70" s="2"/>
      <c r="D70" s="2"/>
      <c r="E70" s="2"/>
      <c r="F70" s="2"/>
      <c r="G70" s="2"/>
      <c r="H70" s="2"/>
      <c r="I70" s="2"/>
      <c r="J70" s="2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2"/>
      <c r="AQ70" s="2"/>
      <c r="AR70" s="2"/>
      <c r="AS70" s="2"/>
      <c r="AT70" s="2"/>
      <c r="AU70" s="2"/>
      <c r="AV70" s="22"/>
      <c r="AW70" s="2"/>
      <c r="AX70" s="2"/>
      <c r="AY70" s="2"/>
      <c r="AZ70" s="2"/>
      <c r="BA70" s="2"/>
      <c r="BB70" s="2"/>
      <c r="BC70" s="2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2"/>
      <c r="BQ70" s="2"/>
      <c r="BR70" s="2"/>
      <c r="BS70" s="2"/>
      <c r="BT70" s="2"/>
      <c r="BU70" s="2"/>
      <c r="BV70" s="2"/>
      <c r="BW70" s="2"/>
      <c r="BX70" s="2"/>
      <c r="BY70" s="2"/>
    </row>
    <row r="71" spans="2:77">
      <c r="B71" s="2"/>
      <c r="C71" s="2"/>
      <c r="D71" s="2"/>
      <c r="E71" s="2"/>
      <c r="F71" s="2"/>
      <c r="G71" s="2"/>
      <c r="H71" s="2"/>
      <c r="I71" s="2"/>
      <c r="J71" s="2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2"/>
      <c r="AQ71" s="2"/>
      <c r="AR71" s="2"/>
      <c r="AS71" s="2"/>
      <c r="AT71" s="2"/>
      <c r="AU71" s="2"/>
      <c r="AV71" s="22"/>
      <c r="AW71" s="2"/>
      <c r="AX71" s="2"/>
      <c r="AY71" s="2"/>
      <c r="AZ71" s="2"/>
      <c r="BA71" s="2"/>
      <c r="BB71" s="2"/>
      <c r="BC71" s="2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2"/>
      <c r="BQ71" s="2"/>
      <c r="BR71" s="2"/>
      <c r="BS71" s="2"/>
      <c r="BT71" s="2"/>
      <c r="BU71" s="2"/>
      <c r="BV71" s="2"/>
      <c r="BW71" s="2"/>
      <c r="BX71" s="2"/>
      <c r="BY71" s="2"/>
    </row>
    <row r="72" spans="2:77">
      <c r="B72" s="2"/>
      <c r="C72" s="2"/>
      <c r="D72" s="2"/>
      <c r="E72" s="2"/>
      <c r="F72" s="2"/>
      <c r="G72" s="2"/>
      <c r="H72" s="2"/>
      <c r="I72" s="2"/>
      <c r="J72" s="2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2"/>
      <c r="AQ72" s="2"/>
      <c r="AR72" s="2"/>
      <c r="AS72" s="2"/>
      <c r="AT72" s="2"/>
      <c r="AU72" s="2"/>
      <c r="AV72" s="22"/>
      <c r="AW72" s="2"/>
      <c r="AX72" s="2"/>
      <c r="AY72" s="2"/>
      <c r="AZ72" s="2"/>
      <c r="BA72" s="2"/>
      <c r="BB72" s="2"/>
      <c r="BC72" s="2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2"/>
      <c r="BQ72" s="2"/>
      <c r="BR72" s="2"/>
      <c r="BS72" s="2"/>
      <c r="BT72" s="2"/>
      <c r="BU72" s="2"/>
      <c r="BV72" s="2"/>
      <c r="BW72" s="2"/>
      <c r="BX72" s="2"/>
      <c r="BY72" s="2"/>
    </row>
    <row r="73" spans="2:77">
      <c r="B73" s="2"/>
      <c r="C73" s="2"/>
      <c r="D73" s="2"/>
      <c r="E73" s="2"/>
      <c r="F73" s="2"/>
      <c r="G73" s="2"/>
      <c r="H73" s="2"/>
      <c r="I73" s="2"/>
      <c r="J73" s="2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2"/>
      <c r="AQ73" s="2"/>
      <c r="AR73" s="2"/>
      <c r="AS73" s="2"/>
      <c r="AT73" s="2"/>
      <c r="AU73" s="2"/>
      <c r="AV73" s="22"/>
      <c r="AW73" s="2"/>
      <c r="AX73" s="2"/>
      <c r="AY73" s="2"/>
      <c r="AZ73" s="2"/>
      <c r="BA73" s="2"/>
      <c r="BB73" s="2"/>
      <c r="BC73" s="2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2"/>
      <c r="BQ73" s="2"/>
      <c r="BR73" s="2"/>
      <c r="BS73" s="2"/>
      <c r="BT73" s="2"/>
      <c r="BU73" s="2"/>
      <c r="BV73" s="2"/>
      <c r="BW73" s="2"/>
      <c r="BX73" s="2"/>
      <c r="BY73" s="2"/>
    </row>
    <row r="74" spans="2:77">
      <c r="B74" s="2"/>
      <c r="C74" s="2"/>
      <c r="D74" s="2"/>
      <c r="E74" s="2"/>
      <c r="F74" s="2"/>
      <c r="G74" s="2"/>
      <c r="H74" s="2"/>
      <c r="I74" s="2"/>
      <c r="J74" s="2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2"/>
      <c r="AQ74" s="2"/>
      <c r="AR74" s="2"/>
      <c r="AS74" s="2"/>
      <c r="AT74" s="2"/>
      <c r="AU74" s="2"/>
      <c r="AV74" s="22"/>
      <c r="AW74" s="2"/>
      <c r="AX74" s="2"/>
      <c r="AY74" s="2"/>
      <c r="AZ74" s="2"/>
      <c r="BA74" s="2"/>
      <c r="BB74" s="2"/>
      <c r="BC74" s="2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2"/>
      <c r="BQ74" s="2"/>
      <c r="BR74" s="2"/>
      <c r="BS74" s="2"/>
      <c r="BT74" s="2"/>
      <c r="BU74" s="2"/>
      <c r="BV74" s="2"/>
      <c r="BW74" s="2"/>
      <c r="BX74" s="2"/>
      <c r="BY74" s="2"/>
    </row>
    <row r="75" spans="2:77">
      <c r="B75" s="2"/>
      <c r="C75" s="2"/>
      <c r="D75" s="2"/>
      <c r="E75" s="2"/>
      <c r="F75" s="2"/>
      <c r="G75" s="2"/>
      <c r="H75" s="2"/>
      <c r="I75" s="2"/>
      <c r="J75" s="2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2"/>
      <c r="AQ75" s="2"/>
      <c r="AR75" s="2"/>
      <c r="AS75" s="2"/>
      <c r="AT75" s="2"/>
      <c r="AU75" s="2"/>
      <c r="AV75" s="22"/>
      <c r="AW75" s="2"/>
      <c r="AX75" s="2"/>
      <c r="AY75" s="2"/>
      <c r="AZ75" s="2"/>
      <c r="BA75" s="2"/>
      <c r="BB75" s="2"/>
      <c r="BC75" s="2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2"/>
      <c r="BQ75" s="2"/>
      <c r="BR75" s="2"/>
      <c r="BS75" s="2"/>
      <c r="BT75" s="2"/>
      <c r="BU75" s="2"/>
      <c r="BV75" s="2"/>
      <c r="BW75" s="2"/>
      <c r="BX75" s="2"/>
      <c r="BY75" s="2"/>
    </row>
    <row r="76" spans="2:77">
      <c r="B76" s="2"/>
      <c r="C76" s="2"/>
      <c r="D76" s="2"/>
      <c r="E76" s="2"/>
      <c r="F76" s="2"/>
      <c r="G76" s="2"/>
      <c r="H76" s="2"/>
      <c r="I76" s="2"/>
      <c r="J76" s="2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2"/>
      <c r="AQ76" s="2"/>
      <c r="AR76" s="2"/>
      <c r="AS76" s="2"/>
      <c r="AT76" s="2"/>
      <c r="AU76" s="2"/>
      <c r="AV76" s="22"/>
      <c r="AW76" s="2"/>
      <c r="AX76" s="2"/>
      <c r="AY76" s="2"/>
      <c r="AZ76" s="2"/>
      <c r="BA76" s="2"/>
      <c r="BB76" s="2"/>
      <c r="BC76" s="2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2"/>
      <c r="BQ76" s="2"/>
      <c r="BR76" s="2"/>
      <c r="BS76" s="2"/>
      <c r="BT76" s="2"/>
      <c r="BU76" s="2"/>
      <c r="BV76" s="2"/>
      <c r="BW76" s="2"/>
      <c r="BX76" s="2"/>
      <c r="BY76" s="2"/>
    </row>
    <row r="77" spans="2:77">
      <c r="B77" s="2"/>
      <c r="C77" s="2"/>
      <c r="D77" s="2"/>
      <c r="E77" s="2"/>
      <c r="F77" s="2"/>
      <c r="G77" s="2"/>
      <c r="H77" s="2"/>
      <c r="I77" s="2"/>
      <c r="J77" s="2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2"/>
      <c r="AQ77" s="2"/>
      <c r="AR77" s="2"/>
      <c r="AS77" s="2"/>
      <c r="AT77" s="2"/>
      <c r="AU77" s="2"/>
      <c r="AV77" s="22"/>
      <c r="AW77" s="2"/>
      <c r="AX77" s="2"/>
      <c r="AY77" s="2"/>
      <c r="AZ77" s="2"/>
      <c r="BA77" s="2"/>
      <c r="BB77" s="2"/>
      <c r="BC77" s="2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2"/>
      <c r="BQ77" s="2"/>
      <c r="BR77" s="2"/>
      <c r="BS77" s="2"/>
      <c r="BT77" s="2"/>
      <c r="BU77" s="2"/>
      <c r="BV77" s="2"/>
      <c r="BW77" s="2"/>
      <c r="BX77" s="2"/>
      <c r="BY77" s="2"/>
    </row>
    <row r="78" spans="2:77">
      <c r="B78" s="2"/>
      <c r="C78" s="2"/>
      <c r="D78" s="2"/>
      <c r="E78" s="2"/>
      <c r="F78" s="2"/>
      <c r="G78" s="2"/>
      <c r="H78" s="2"/>
      <c r="I78" s="2"/>
      <c r="J78" s="2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2"/>
      <c r="AQ78" s="2"/>
      <c r="AR78" s="2"/>
      <c r="AS78" s="2"/>
      <c r="AT78" s="2"/>
      <c r="AU78" s="2"/>
      <c r="AV78" s="22"/>
      <c r="AW78" s="2"/>
      <c r="AX78" s="2"/>
      <c r="AY78" s="2"/>
      <c r="AZ78" s="2"/>
      <c r="BA78" s="2"/>
      <c r="BB78" s="2"/>
      <c r="BC78" s="2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2"/>
      <c r="BQ78" s="2"/>
      <c r="BR78" s="2"/>
      <c r="BS78" s="2"/>
      <c r="BT78" s="2"/>
      <c r="BU78" s="2"/>
      <c r="BV78" s="2"/>
      <c r="BW78" s="2"/>
      <c r="BX78" s="2"/>
      <c r="BY78" s="2"/>
    </row>
    <row r="79" spans="2:77">
      <c r="B79" s="2"/>
      <c r="C79" s="2"/>
      <c r="D79" s="2"/>
      <c r="E79" s="2"/>
      <c r="F79" s="2"/>
      <c r="G79" s="2"/>
      <c r="H79" s="2"/>
      <c r="I79" s="2"/>
      <c r="J79" s="2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2"/>
      <c r="AQ79" s="2"/>
      <c r="AR79" s="2"/>
      <c r="AS79" s="2"/>
      <c r="AT79" s="2"/>
      <c r="AU79" s="2"/>
      <c r="AV79" s="22"/>
      <c r="AW79" s="2"/>
      <c r="AX79" s="2"/>
      <c r="AY79" s="2"/>
      <c r="AZ79" s="2"/>
      <c r="BA79" s="2"/>
      <c r="BB79" s="2"/>
      <c r="BC79" s="2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2"/>
      <c r="BQ79" s="2"/>
      <c r="BR79" s="2"/>
      <c r="BS79" s="2"/>
      <c r="BT79" s="2"/>
      <c r="BU79" s="2"/>
      <c r="BV79" s="2"/>
      <c r="BW79" s="2"/>
      <c r="BX79" s="2"/>
      <c r="BY79" s="2"/>
    </row>
    <row r="80" spans="2:77">
      <c r="B80" s="2"/>
      <c r="C80" s="2"/>
      <c r="D80" s="2"/>
      <c r="E80" s="2"/>
      <c r="F80" s="2"/>
      <c r="G80" s="2"/>
      <c r="H80" s="2"/>
      <c r="I80" s="2"/>
      <c r="J80" s="2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2"/>
      <c r="AQ80" s="2"/>
      <c r="AR80" s="2"/>
      <c r="AS80" s="2"/>
      <c r="AT80" s="2"/>
      <c r="AU80" s="2"/>
      <c r="AV80" s="22"/>
      <c r="AW80" s="2"/>
      <c r="AX80" s="2"/>
      <c r="AY80" s="2"/>
      <c r="AZ80" s="2"/>
      <c r="BA80" s="2"/>
      <c r="BB80" s="2"/>
      <c r="BC80" s="2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2"/>
      <c r="BQ80" s="2"/>
      <c r="BR80" s="2"/>
      <c r="BS80" s="2"/>
      <c r="BT80" s="2"/>
      <c r="BU80" s="2"/>
      <c r="BV80" s="2"/>
      <c r="BW80" s="2"/>
      <c r="BX80" s="2"/>
      <c r="BY80" s="2"/>
    </row>
    <row r="81" spans="2:77">
      <c r="B81" s="2"/>
      <c r="C81" s="2"/>
      <c r="D81" s="2"/>
      <c r="E81" s="2"/>
      <c r="F81" s="2"/>
      <c r="G81" s="2"/>
      <c r="H81" s="2"/>
      <c r="I81" s="2"/>
      <c r="J81" s="2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2"/>
      <c r="AQ81" s="2"/>
      <c r="AR81" s="2"/>
      <c r="AS81" s="2"/>
      <c r="AT81" s="2"/>
      <c r="AU81" s="2"/>
      <c r="AV81" s="22"/>
      <c r="AW81" s="2"/>
      <c r="AX81" s="2"/>
      <c r="AY81" s="2"/>
      <c r="AZ81" s="2"/>
      <c r="BA81" s="2"/>
      <c r="BB81" s="2"/>
      <c r="BC81" s="2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2"/>
      <c r="BQ81" s="2"/>
      <c r="BR81" s="2"/>
      <c r="BS81" s="2"/>
      <c r="BT81" s="2"/>
      <c r="BU81" s="2"/>
      <c r="BV81" s="2"/>
      <c r="BW81" s="2"/>
      <c r="BX81" s="2"/>
      <c r="BY81" s="2"/>
    </row>
    <row r="82" spans="2:77">
      <c r="B82" s="2"/>
      <c r="C82" s="2"/>
      <c r="D82" s="2"/>
      <c r="E82" s="2"/>
      <c r="F82" s="2"/>
      <c r="G82" s="2"/>
      <c r="H82" s="2"/>
      <c r="I82" s="2"/>
      <c r="J82" s="2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2"/>
      <c r="AQ82" s="2"/>
      <c r="AR82" s="2"/>
      <c r="AS82" s="2"/>
      <c r="AT82" s="2"/>
      <c r="AU82" s="2"/>
      <c r="AV82" s="22"/>
      <c r="AW82" s="2"/>
      <c r="AX82" s="2"/>
      <c r="AY82" s="2"/>
      <c r="AZ82" s="2"/>
      <c r="BA82" s="2"/>
      <c r="BB82" s="2"/>
      <c r="BC82" s="2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2"/>
      <c r="BQ82" s="2"/>
      <c r="BR82" s="2"/>
      <c r="BS82" s="2"/>
      <c r="BT82" s="2"/>
      <c r="BU82" s="2"/>
      <c r="BV82" s="2"/>
      <c r="BW82" s="2"/>
      <c r="BX82" s="2"/>
      <c r="BY82" s="2"/>
    </row>
    <row r="83" spans="2:77">
      <c r="B83" s="2"/>
      <c r="C83" s="2"/>
      <c r="D83" s="2"/>
      <c r="E83" s="2"/>
      <c r="F83" s="2"/>
      <c r="G83" s="2"/>
      <c r="H83" s="2"/>
      <c r="I83" s="2"/>
      <c r="J83" s="2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2"/>
      <c r="AQ83" s="2"/>
      <c r="AR83" s="2"/>
      <c r="AS83" s="2"/>
      <c r="AT83" s="2"/>
      <c r="AU83" s="2"/>
      <c r="AV83" s="22"/>
      <c r="AW83" s="2"/>
      <c r="AX83" s="2"/>
      <c r="AY83" s="2"/>
      <c r="AZ83" s="2"/>
      <c r="BA83" s="2"/>
      <c r="BB83" s="2"/>
      <c r="BC83" s="2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2"/>
      <c r="BQ83" s="2"/>
      <c r="BR83" s="2"/>
      <c r="BS83" s="2"/>
      <c r="BT83" s="2"/>
      <c r="BU83" s="2"/>
      <c r="BV83" s="2"/>
      <c r="BW83" s="2"/>
      <c r="BX83" s="2"/>
      <c r="BY83" s="2"/>
    </row>
    <row r="84" spans="2:77">
      <c r="B84" s="2"/>
      <c r="C84" s="2"/>
      <c r="D84" s="2"/>
      <c r="E84" s="2"/>
      <c r="F84" s="2"/>
      <c r="G84" s="2"/>
      <c r="H84" s="2"/>
      <c r="I84" s="2"/>
      <c r="J84" s="2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2"/>
      <c r="AQ84" s="2"/>
      <c r="AR84" s="2"/>
      <c r="AS84" s="2"/>
      <c r="AT84" s="2"/>
      <c r="AU84" s="2"/>
      <c r="AV84" s="22"/>
      <c r="AW84" s="2"/>
      <c r="AX84" s="2"/>
      <c r="AY84" s="2"/>
      <c r="AZ84" s="2"/>
      <c r="BA84" s="2"/>
      <c r="BB84" s="2"/>
      <c r="BC84" s="2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2"/>
      <c r="BQ84" s="2"/>
      <c r="BR84" s="2"/>
      <c r="BS84" s="2"/>
      <c r="BT84" s="2"/>
      <c r="BU84" s="2"/>
      <c r="BV84" s="2"/>
      <c r="BW84" s="2"/>
      <c r="BX84" s="2"/>
      <c r="BY84" s="2"/>
    </row>
    <row r="85" spans="2:77">
      <c r="B85" s="2"/>
      <c r="C85" s="2"/>
      <c r="D85" s="2"/>
      <c r="E85" s="2"/>
      <c r="F85" s="2"/>
      <c r="G85" s="2"/>
      <c r="H85" s="2"/>
      <c r="I85" s="2"/>
      <c r="J85" s="2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2"/>
      <c r="AQ85" s="2"/>
      <c r="AR85" s="2"/>
      <c r="AS85" s="2"/>
      <c r="AT85" s="2"/>
      <c r="AU85" s="2"/>
      <c r="AV85" s="22"/>
      <c r="AW85" s="2"/>
      <c r="AX85" s="2"/>
      <c r="AY85" s="2"/>
      <c r="AZ85" s="2"/>
      <c r="BA85" s="2"/>
      <c r="BB85" s="2"/>
      <c r="BC85" s="2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2"/>
      <c r="BQ85" s="2"/>
      <c r="BR85" s="2"/>
      <c r="BS85" s="2"/>
      <c r="BT85" s="2"/>
      <c r="BU85" s="2"/>
      <c r="BV85" s="2"/>
      <c r="BW85" s="2"/>
      <c r="BX85" s="2"/>
      <c r="BY85" s="2"/>
    </row>
    <row r="86" spans="2:77">
      <c r="B86" s="2"/>
      <c r="C86" s="2"/>
      <c r="D86" s="2"/>
      <c r="E86" s="2"/>
      <c r="F86" s="2"/>
      <c r="G86" s="2"/>
      <c r="H86" s="2"/>
      <c r="I86" s="2"/>
      <c r="J86" s="2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2"/>
      <c r="AQ86" s="2"/>
      <c r="AR86" s="2"/>
      <c r="AS86" s="2"/>
      <c r="AT86" s="2"/>
      <c r="AU86" s="2"/>
      <c r="AV86" s="22"/>
      <c r="AW86" s="2"/>
      <c r="AX86" s="2"/>
      <c r="AY86" s="2"/>
      <c r="AZ86" s="2"/>
      <c r="BA86" s="2"/>
      <c r="BB86" s="2"/>
      <c r="BC86" s="2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2"/>
      <c r="BQ86" s="2"/>
      <c r="BR86" s="2"/>
      <c r="BS86" s="2"/>
      <c r="BT86" s="2"/>
      <c r="BU86" s="2"/>
      <c r="BV86" s="2"/>
      <c r="BW86" s="2"/>
      <c r="BX86" s="2"/>
      <c r="BY86" s="2"/>
    </row>
    <row r="87" spans="2:77">
      <c r="B87" s="2"/>
      <c r="C87" s="2"/>
      <c r="D87" s="2"/>
      <c r="E87" s="2"/>
      <c r="F87" s="2"/>
      <c r="G87" s="2"/>
      <c r="H87" s="2"/>
      <c r="I87" s="2"/>
      <c r="J87" s="2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2"/>
      <c r="AQ87" s="2"/>
      <c r="AR87" s="2"/>
      <c r="AS87" s="2"/>
      <c r="AT87" s="2"/>
      <c r="AU87" s="2"/>
      <c r="AV87" s="22"/>
      <c r="AW87" s="2"/>
      <c r="AX87" s="2"/>
      <c r="AY87" s="2"/>
      <c r="AZ87" s="2"/>
      <c r="BA87" s="2"/>
      <c r="BB87" s="2"/>
      <c r="BC87" s="2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2"/>
      <c r="BQ87" s="2"/>
      <c r="BR87" s="2"/>
      <c r="BS87" s="2"/>
      <c r="BT87" s="2"/>
      <c r="BU87" s="2"/>
      <c r="BV87" s="2"/>
      <c r="BW87" s="2"/>
      <c r="BX87" s="2"/>
      <c r="BY87" s="2"/>
    </row>
    <row r="88" spans="2:77">
      <c r="B88" s="2"/>
      <c r="C88" s="2"/>
      <c r="D88" s="2"/>
      <c r="E88" s="2"/>
      <c r="F88" s="2"/>
      <c r="G88" s="2"/>
      <c r="H88" s="2"/>
      <c r="I88" s="2"/>
      <c r="J88" s="2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2"/>
      <c r="AQ88" s="2"/>
      <c r="AR88" s="2"/>
      <c r="AS88" s="2"/>
      <c r="AT88" s="2"/>
      <c r="AU88" s="2"/>
      <c r="AV88" s="22"/>
      <c r="AW88" s="2"/>
      <c r="AX88" s="2"/>
      <c r="AY88" s="2"/>
      <c r="AZ88" s="2"/>
      <c r="BA88" s="2"/>
      <c r="BB88" s="2"/>
      <c r="BC88" s="2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2"/>
      <c r="BQ88" s="2"/>
      <c r="BR88" s="2"/>
      <c r="BS88" s="2"/>
      <c r="BT88" s="2"/>
      <c r="BU88" s="2"/>
      <c r="BV88" s="2"/>
      <c r="BW88" s="2"/>
      <c r="BX88" s="2"/>
      <c r="BY88" s="2"/>
    </row>
    <row r="89" spans="2:77">
      <c r="B89" s="2"/>
      <c r="C89" s="2"/>
      <c r="D89" s="2"/>
      <c r="E89" s="2"/>
      <c r="F89" s="2"/>
      <c r="G89" s="2"/>
      <c r="H89" s="2"/>
      <c r="I89" s="2"/>
      <c r="J89" s="2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2"/>
      <c r="AQ89" s="2"/>
      <c r="AR89" s="2"/>
      <c r="AS89" s="2"/>
      <c r="AT89" s="2"/>
      <c r="AU89" s="2"/>
      <c r="AV89" s="22"/>
      <c r="AW89" s="2"/>
      <c r="AX89" s="2"/>
      <c r="AY89" s="2"/>
      <c r="AZ89" s="2"/>
      <c r="BA89" s="2"/>
      <c r="BB89" s="2"/>
      <c r="BC89" s="2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2"/>
      <c r="BQ89" s="2"/>
      <c r="BR89" s="2"/>
      <c r="BS89" s="2"/>
      <c r="BT89" s="2"/>
      <c r="BU89" s="2"/>
      <c r="BV89" s="2"/>
      <c r="BW89" s="2"/>
      <c r="BX89" s="2"/>
      <c r="BY89" s="2"/>
    </row>
    <row r="90" spans="2:77">
      <c r="B90" s="2"/>
      <c r="C90" s="2"/>
      <c r="D90" s="2"/>
      <c r="E90" s="2"/>
      <c r="F90" s="2"/>
      <c r="G90" s="2"/>
      <c r="H90" s="2"/>
      <c r="I90" s="2"/>
      <c r="J90" s="2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2"/>
      <c r="AQ90" s="2"/>
      <c r="AR90" s="2"/>
      <c r="AS90" s="2"/>
      <c r="AT90" s="2"/>
      <c r="AU90" s="2"/>
      <c r="AV90" s="22"/>
      <c r="AW90" s="2"/>
      <c r="AX90" s="2"/>
      <c r="AY90" s="2"/>
      <c r="AZ90" s="2"/>
      <c r="BA90" s="2"/>
      <c r="BB90" s="2"/>
      <c r="BC90" s="2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2"/>
      <c r="BQ90" s="2"/>
      <c r="BR90" s="2"/>
      <c r="BS90" s="2"/>
      <c r="BT90" s="2"/>
      <c r="BU90" s="2"/>
      <c r="BV90" s="2"/>
      <c r="BW90" s="2"/>
      <c r="BX90" s="2"/>
      <c r="BY90" s="2"/>
    </row>
    <row r="91" spans="2:77">
      <c r="B91" s="2"/>
      <c r="C91" s="2"/>
      <c r="D91" s="2"/>
      <c r="E91" s="2"/>
      <c r="F91" s="2"/>
      <c r="G91" s="2"/>
      <c r="H91" s="2"/>
      <c r="I91" s="2"/>
      <c r="J91" s="2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2"/>
      <c r="AQ91" s="2"/>
      <c r="AR91" s="2"/>
      <c r="AS91" s="2"/>
      <c r="AT91" s="2"/>
      <c r="AU91" s="2"/>
      <c r="AV91" s="22"/>
      <c r="AW91" s="2"/>
      <c r="AX91" s="2"/>
      <c r="AY91" s="2"/>
      <c r="AZ91" s="2"/>
      <c r="BA91" s="2"/>
      <c r="BB91" s="2"/>
      <c r="BC91" s="2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2"/>
      <c r="BQ91" s="2"/>
      <c r="BR91" s="2"/>
      <c r="BS91" s="2"/>
      <c r="BT91" s="2"/>
      <c r="BU91" s="2"/>
      <c r="BV91" s="2"/>
      <c r="BW91" s="2"/>
      <c r="BX91" s="2"/>
      <c r="BY91" s="2"/>
    </row>
    <row r="92" spans="2:77">
      <c r="B92" s="2"/>
      <c r="C92" s="2"/>
      <c r="D92" s="2"/>
      <c r="E92" s="2"/>
      <c r="F92" s="2"/>
      <c r="G92" s="2"/>
      <c r="H92" s="2"/>
      <c r="I92" s="2"/>
      <c r="J92" s="2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2"/>
      <c r="AQ92" s="2"/>
      <c r="AR92" s="2"/>
      <c r="AS92" s="2"/>
      <c r="AT92" s="2"/>
      <c r="AU92" s="2"/>
      <c r="AV92" s="22"/>
      <c r="AW92" s="2"/>
      <c r="AX92" s="2"/>
      <c r="AY92" s="2"/>
      <c r="AZ92" s="2"/>
      <c r="BA92" s="2"/>
      <c r="BB92" s="2"/>
      <c r="BC92" s="2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2"/>
      <c r="BQ92" s="2"/>
      <c r="BR92" s="2"/>
      <c r="BS92" s="2"/>
      <c r="BT92" s="2"/>
      <c r="BU92" s="2"/>
      <c r="BV92" s="2"/>
      <c r="BW92" s="2"/>
      <c r="BX92" s="2"/>
      <c r="BY92" s="2"/>
    </row>
    <row r="93" spans="2:77">
      <c r="B93" s="2"/>
      <c r="C93" s="2"/>
      <c r="D93" s="2"/>
      <c r="E93" s="2"/>
      <c r="F93" s="2"/>
      <c r="G93" s="2"/>
      <c r="H93" s="2"/>
      <c r="I93" s="2"/>
      <c r="J93" s="2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2"/>
      <c r="AQ93" s="2"/>
      <c r="AR93" s="2"/>
      <c r="AS93" s="2"/>
      <c r="AT93" s="2"/>
      <c r="AU93" s="2"/>
      <c r="AV93" s="22"/>
      <c r="AW93" s="2"/>
      <c r="AX93" s="2"/>
      <c r="AY93" s="2"/>
      <c r="AZ93" s="2"/>
      <c r="BA93" s="2"/>
      <c r="BB93" s="2"/>
      <c r="BC93" s="2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2"/>
      <c r="BQ93" s="2"/>
      <c r="BR93" s="2"/>
      <c r="BS93" s="2"/>
      <c r="BT93" s="2"/>
      <c r="BU93" s="2"/>
      <c r="BV93" s="2"/>
      <c r="BW93" s="2"/>
      <c r="BX93" s="2"/>
      <c r="BY93" s="2"/>
    </row>
    <row r="94" spans="2:77">
      <c r="B94" s="2"/>
      <c r="C94" s="2"/>
      <c r="D94" s="2"/>
      <c r="E94" s="2"/>
      <c r="F94" s="2"/>
      <c r="G94" s="2"/>
      <c r="H94" s="2"/>
      <c r="I94" s="2"/>
      <c r="J94" s="2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2"/>
      <c r="AQ94" s="2"/>
      <c r="AR94" s="2"/>
      <c r="AS94" s="2"/>
      <c r="AT94" s="2"/>
      <c r="AU94" s="2"/>
      <c r="AV94" s="22"/>
      <c r="AW94" s="2"/>
      <c r="AX94" s="2"/>
      <c r="AY94" s="2"/>
      <c r="AZ94" s="2"/>
      <c r="BA94" s="2"/>
      <c r="BB94" s="2"/>
      <c r="BC94" s="2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2"/>
      <c r="BQ94" s="2"/>
      <c r="BR94" s="2"/>
      <c r="BS94" s="2"/>
      <c r="BT94" s="2"/>
      <c r="BU94" s="2"/>
      <c r="BV94" s="2"/>
      <c r="BW94" s="2"/>
      <c r="BX94" s="2"/>
      <c r="BY94" s="2"/>
    </row>
    <row r="95" spans="2:77">
      <c r="B95" s="2"/>
      <c r="C95" s="2"/>
      <c r="D95" s="2"/>
      <c r="E95" s="2"/>
      <c r="F95" s="2"/>
      <c r="G95" s="2"/>
      <c r="H95" s="2"/>
      <c r="I95" s="2"/>
      <c r="J95" s="2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2"/>
      <c r="AQ95" s="2"/>
      <c r="AR95" s="2"/>
      <c r="AS95" s="2"/>
      <c r="AT95" s="2"/>
      <c r="AU95" s="2"/>
      <c r="AV95" s="22"/>
      <c r="AW95" s="2"/>
      <c r="AX95" s="2"/>
      <c r="AY95" s="2"/>
      <c r="AZ95" s="2"/>
      <c r="BA95" s="2"/>
      <c r="BB95" s="2"/>
      <c r="BC95" s="2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2"/>
      <c r="BQ95" s="2"/>
      <c r="BR95" s="2"/>
      <c r="BS95" s="2"/>
      <c r="BT95" s="2"/>
      <c r="BU95" s="2"/>
      <c r="BV95" s="2"/>
      <c r="BW95" s="2"/>
      <c r="BX95" s="2"/>
      <c r="BY95" s="2"/>
    </row>
    <row r="96" spans="2:77">
      <c r="B96" s="2"/>
      <c r="C96" s="2"/>
      <c r="D96" s="2"/>
      <c r="E96" s="2"/>
      <c r="F96" s="2"/>
      <c r="G96" s="2"/>
      <c r="H96" s="2"/>
      <c r="I96" s="2"/>
      <c r="J96" s="2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2"/>
      <c r="AQ96" s="2"/>
      <c r="AR96" s="2"/>
      <c r="AS96" s="2"/>
      <c r="AT96" s="2"/>
      <c r="AU96" s="2"/>
      <c r="AV96" s="22"/>
      <c r="AW96" s="2"/>
      <c r="AX96" s="2"/>
      <c r="AY96" s="2"/>
      <c r="AZ96" s="2"/>
      <c r="BA96" s="2"/>
      <c r="BB96" s="2"/>
      <c r="BC96" s="2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2"/>
      <c r="BQ96" s="2"/>
      <c r="BR96" s="2"/>
      <c r="BS96" s="2"/>
      <c r="BT96" s="2"/>
      <c r="BU96" s="2"/>
      <c r="BV96" s="2"/>
      <c r="BW96" s="2"/>
      <c r="BX96" s="2"/>
      <c r="BY96" s="2"/>
    </row>
    <row r="97" spans="2:77">
      <c r="B97" s="2"/>
      <c r="C97" s="2"/>
      <c r="D97" s="2"/>
      <c r="E97" s="2"/>
      <c r="F97" s="2"/>
      <c r="G97" s="2"/>
      <c r="H97" s="2"/>
      <c r="I97" s="2"/>
      <c r="J97" s="2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2"/>
      <c r="AQ97" s="2"/>
      <c r="AR97" s="2"/>
      <c r="AS97" s="2"/>
      <c r="AT97" s="2"/>
      <c r="AU97" s="2"/>
      <c r="AV97" s="22"/>
      <c r="AW97" s="2"/>
      <c r="AX97" s="2"/>
      <c r="AY97" s="2"/>
      <c r="AZ97" s="2"/>
      <c r="BA97" s="2"/>
      <c r="BB97" s="2"/>
      <c r="BC97" s="2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2"/>
      <c r="BQ97" s="2"/>
      <c r="BR97" s="2"/>
      <c r="BS97" s="2"/>
      <c r="BT97" s="2"/>
      <c r="BU97" s="2"/>
      <c r="BV97" s="2"/>
      <c r="BW97" s="2"/>
      <c r="BX97" s="2"/>
      <c r="BY97" s="2"/>
    </row>
    <row r="98" spans="2:77">
      <c r="B98" s="2"/>
      <c r="C98" s="2"/>
      <c r="D98" s="2"/>
      <c r="E98" s="2"/>
      <c r="F98" s="2"/>
      <c r="G98" s="2"/>
      <c r="H98" s="2"/>
      <c r="I98" s="2"/>
      <c r="J98" s="2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2"/>
      <c r="AQ98" s="2"/>
      <c r="AR98" s="2"/>
      <c r="AS98" s="2"/>
      <c r="AT98" s="2"/>
      <c r="AU98" s="2"/>
      <c r="AV98" s="22"/>
      <c r="AW98" s="2"/>
      <c r="AX98" s="2"/>
      <c r="AY98" s="2"/>
      <c r="AZ98" s="2"/>
      <c r="BA98" s="2"/>
      <c r="BB98" s="2"/>
      <c r="BC98" s="2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2"/>
      <c r="BQ98" s="2"/>
      <c r="BR98" s="2"/>
      <c r="BS98" s="2"/>
      <c r="BT98" s="2"/>
      <c r="BU98" s="2"/>
      <c r="BV98" s="2"/>
      <c r="BW98" s="2"/>
      <c r="BX98" s="2"/>
      <c r="BY98" s="2"/>
    </row>
    <row r="99" spans="2:77">
      <c r="B99" s="2"/>
      <c r="C99" s="2"/>
      <c r="D99" s="2"/>
      <c r="E99" s="2"/>
      <c r="F99" s="2"/>
      <c r="G99" s="2"/>
      <c r="H99" s="2"/>
      <c r="I99" s="2"/>
      <c r="J99" s="2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2"/>
      <c r="AQ99" s="2"/>
      <c r="AR99" s="2"/>
      <c r="AS99" s="2"/>
      <c r="AT99" s="2"/>
      <c r="AU99" s="2"/>
      <c r="AV99" s="22"/>
      <c r="AW99" s="2"/>
      <c r="AX99" s="2"/>
      <c r="AY99" s="2"/>
      <c r="AZ99" s="2"/>
      <c r="BA99" s="2"/>
      <c r="BB99" s="2"/>
      <c r="BC99" s="2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2"/>
      <c r="BQ99" s="2"/>
      <c r="BR99" s="2"/>
      <c r="BS99" s="2"/>
      <c r="BT99" s="2"/>
      <c r="BU99" s="2"/>
      <c r="BV99" s="2"/>
      <c r="BW99" s="2"/>
      <c r="BX99" s="2"/>
      <c r="BY99" s="2"/>
    </row>
    <row r="100" spans="2:77">
      <c r="B100" s="2"/>
      <c r="C100" s="2"/>
      <c r="D100" s="2"/>
      <c r="E100" s="2"/>
      <c r="F100" s="2"/>
      <c r="G100" s="2"/>
      <c r="H100" s="2"/>
      <c r="I100" s="2"/>
      <c r="J100" s="2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2"/>
      <c r="AQ100" s="2"/>
      <c r="AR100" s="2"/>
      <c r="AS100" s="2"/>
      <c r="AT100" s="2"/>
      <c r="AU100" s="2"/>
      <c r="AV100" s="22"/>
      <c r="AW100" s="2"/>
      <c r="AX100" s="2"/>
      <c r="AY100" s="2"/>
      <c r="AZ100" s="2"/>
      <c r="BA100" s="2"/>
      <c r="BB100" s="2"/>
      <c r="BC100" s="2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2:77">
      <c r="B101" s="2"/>
      <c r="C101" s="2"/>
      <c r="D101" s="2"/>
      <c r="E101" s="2"/>
      <c r="F101" s="2"/>
      <c r="G101" s="2"/>
      <c r="H101" s="2"/>
      <c r="I101" s="2"/>
      <c r="J101" s="2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2"/>
      <c r="AQ101" s="2"/>
      <c r="AR101" s="2"/>
      <c r="AS101" s="2"/>
      <c r="AT101" s="2"/>
      <c r="AU101" s="2"/>
      <c r="AV101" s="22"/>
      <c r="AW101" s="2"/>
      <c r="AX101" s="2"/>
      <c r="AY101" s="2"/>
      <c r="AZ101" s="2"/>
      <c r="BA101" s="2"/>
      <c r="BB101" s="2"/>
      <c r="BC101" s="2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2:77">
      <c r="B102" s="2"/>
      <c r="C102" s="2"/>
      <c r="D102" s="2"/>
      <c r="E102" s="2"/>
      <c r="F102" s="2"/>
      <c r="G102" s="2"/>
      <c r="H102" s="2"/>
      <c r="I102" s="2"/>
      <c r="J102" s="2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2"/>
      <c r="AQ102" s="2"/>
      <c r="AR102" s="2"/>
      <c r="AS102" s="2"/>
      <c r="AT102" s="2"/>
      <c r="AU102" s="2"/>
      <c r="AV102" s="22"/>
      <c r="AW102" s="2"/>
      <c r="AX102" s="2"/>
      <c r="AY102" s="2"/>
      <c r="AZ102" s="2"/>
      <c r="BA102" s="2"/>
      <c r="BB102" s="2"/>
      <c r="BC102" s="2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2:77">
      <c r="B103" s="2"/>
      <c r="C103" s="2"/>
      <c r="D103" s="2"/>
      <c r="E103" s="2"/>
      <c r="F103" s="2"/>
      <c r="G103" s="2"/>
      <c r="H103" s="2"/>
      <c r="I103" s="2"/>
      <c r="J103" s="2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2"/>
      <c r="AQ103" s="2"/>
      <c r="AR103" s="2"/>
      <c r="AS103" s="2"/>
      <c r="AT103" s="2"/>
      <c r="AU103" s="2"/>
      <c r="AV103" s="22"/>
      <c r="AW103" s="2"/>
      <c r="AX103" s="2"/>
      <c r="AY103" s="2"/>
      <c r="AZ103" s="2"/>
      <c r="BA103" s="2"/>
      <c r="BB103" s="2"/>
      <c r="BC103" s="2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2:77">
      <c r="B104" s="2"/>
      <c r="C104" s="2"/>
      <c r="D104" s="2"/>
      <c r="E104" s="2"/>
      <c r="F104" s="2"/>
      <c r="G104" s="2"/>
      <c r="H104" s="2"/>
      <c r="I104" s="2"/>
      <c r="J104" s="2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2"/>
      <c r="AQ104" s="2"/>
      <c r="AR104" s="2"/>
      <c r="AS104" s="2"/>
      <c r="AT104" s="2"/>
      <c r="AU104" s="2"/>
      <c r="AV104" s="22"/>
      <c r="AW104" s="2"/>
      <c r="AX104" s="2"/>
      <c r="AY104" s="2"/>
      <c r="AZ104" s="2"/>
      <c r="BA104" s="2"/>
      <c r="BB104" s="2"/>
      <c r="BC104" s="2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2:77">
      <c r="B105" s="2"/>
      <c r="C105" s="2"/>
      <c r="D105" s="2"/>
      <c r="E105" s="2"/>
      <c r="F105" s="2"/>
      <c r="G105" s="2"/>
      <c r="H105" s="2"/>
      <c r="I105" s="2"/>
      <c r="J105" s="2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2"/>
      <c r="AQ105" s="2"/>
      <c r="AR105" s="2"/>
      <c r="AS105" s="2"/>
      <c r="AT105" s="2"/>
      <c r="AU105" s="2"/>
      <c r="AV105" s="22"/>
      <c r="AW105" s="2"/>
      <c r="AX105" s="2"/>
      <c r="AY105" s="2"/>
      <c r="AZ105" s="2"/>
      <c r="BA105" s="2"/>
      <c r="BB105" s="2"/>
      <c r="BC105" s="2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2:77">
      <c r="B106" s="2"/>
      <c r="C106" s="2"/>
      <c r="D106" s="2"/>
      <c r="E106" s="2"/>
      <c r="F106" s="2"/>
      <c r="G106" s="2"/>
      <c r="H106" s="2"/>
      <c r="I106" s="2"/>
      <c r="J106" s="2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2"/>
      <c r="AQ106" s="2"/>
      <c r="AR106" s="2"/>
      <c r="AS106" s="2"/>
      <c r="AT106" s="2"/>
      <c r="AU106" s="2"/>
      <c r="AV106" s="22"/>
      <c r="AW106" s="2"/>
      <c r="AX106" s="2"/>
      <c r="AY106" s="2"/>
      <c r="AZ106" s="2"/>
      <c r="BA106" s="2"/>
      <c r="BB106" s="2"/>
      <c r="BC106" s="2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2:77">
      <c r="B107" s="2"/>
      <c r="C107" s="2"/>
      <c r="D107" s="2"/>
      <c r="E107" s="2"/>
      <c r="F107" s="2"/>
      <c r="G107" s="2"/>
      <c r="H107" s="2"/>
      <c r="I107" s="2"/>
      <c r="J107" s="2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2"/>
      <c r="AQ107" s="2"/>
      <c r="AR107" s="2"/>
      <c r="AS107" s="2"/>
      <c r="AT107" s="2"/>
      <c r="AU107" s="2"/>
      <c r="AV107" s="22"/>
      <c r="AW107" s="2"/>
      <c r="AX107" s="2"/>
      <c r="AY107" s="2"/>
      <c r="AZ107" s="2"/>
      <c r="BA107" s="2"/>
      <c r="BB107" s="2"/>
      <c r="BC107" s="2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2"/>
      <c r="BQ107" s="2"/>
      <c r="BR107" s="2"/>
      <c r="BS107" s="2"/>
      <c r="BT107" s="2"/>
      <c r="BU107" s="2"/>
      <c r="BV107" s="2"/>
      <c r="BW107" s="2"/>
      <c r="BX107" s="2"/>
      <c r="BY107" s="2"/>
    </row>
    <row r="108" spans="2:77">
      <c r="B108" s="2"/>
      <c r="C108" s="2"/>
      <c r="D108" s="2"/>
      <c r="E108" s="2"/>
      <c r="F108" s="2"/>
      <c r="G108" s="2"/>
      <c r="H108" s="2"/>
      <c r="I108" s="2"/>
      <c r="J108" s="2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2"/>
      <c r="AQ108" s="2"/>
      <c r="AR108" s="2"/>
      <c r="AS108" s="2"/>
      <c r="AT108" s="2"/>
      <c r="AU108" s="2"/>
      <c r="AV108" s="22"/>
      <c r="AW108" s="2"/>
      <c r="AX108" s="2"/>
      <c r="AY108" s="2"/>
      <c r="AZ108" s="2"/>
      <c r="BA108" s="2"/>
      <c r="BB108" s="2"/>
      <c r="BC108" s="2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2"/>
      <c r="BQ108" s="2"/>
      <c r="BR108" s="2"/>
      <c r="BS108" s="2"/>
      <c r="BT108" s="2"/>
      <c r="BU108" s="2"/>
      <c r="BV108" s="2"/>
      <c r="BW108" s="2"/>
      <c r="BX108" s="2"/>
      <c r="BY108" s="2"/>
    </row>
    <row r="109" spans="2:77">
      <c r="B109" s="2"/>
      <c r="C109" s="2"/>
      <c r="D109" s="2"/>
      <c r="E109" s="2"/>
      <c r="F109" s="2"/>
      <c r="G109" s="2"/>
      <c r="H109" s="2"/>
      <c r="I109" s="2"/>
      <c r="J109" s="2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2"/>
      <c r="AQ109" s="2"/>
      <c r="AR109" s="2"/>
      <c r="AS109" s="2"/>
      <c r="AT109" s="2"/>
      <c r="AU109" s="2"/>
      <c r="AV109" s="22"/>
      <c r="AW109" s="2"/>
      <c r="AX109" s="2"/>
      <c r="AY109" s="2"/>
      <c r="AZ109" s="2"/>
      <c r="BA109" s="2"/>
      <c r="BB109" s="2"/>
      <c r="BC109" s="2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2"/>
      <c r="BQ109" s="2"/>
      <c r="BR109" s="2"/>
      <c r="BS109" s="2"/>
      <c r="BT109" s="2"/>
      <c r="BU109" s="2"/>
      <c r="BV109" s="2"/>
      <c r="BW109" s="2"/>
      <c r="BX109" s="2"/>
      <c r="BY109" s="2"/>
    </row>
    <row r="110" spans="2:77">
      <c r="B110" s="2"/>
      <c r="C110" s="2"/>
      <c r="D110" s="2"/>
      <c r="E110" s="2"/>
      <c r="F110" s="2"/>
      <c r="G110" s="2"/>
      <c r="H110" s="2"/>
      <c r="I110" s="2"/>
      <c r="J110" s="2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2"/>
      <c r="AQ110" s="2"/>
      <c r="AR110" s="2"/>
      <c r="AS110" s="2"/>
      <c r="AT110" s="2"/>
      <c r="AU110" s="2"/>
      <c r="AV110" s="22"/>
      <c r="AW110" s="2"/>
      <c r="AX110" s="2"/>
      <c r="AY110" s="2"/>
      <c r="AZ110" s="2"/>
      <c r="BA110" s="2"/>
      <c r="BB110" s="2"/>
      <c r="BC110" s="2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2:77">
      <c r="B111" s="2"/>
      <c r="C111" s="2"/>
      <c r="D111" s="2"/>
      <c r="E111" s="2"/>
      <c r="F111" s="2"/>
      <c r="G111" s="2"/>
      <c r="H111" s="2"/>
      <c r="I111" s="2"/>
      <c r="J111" s="2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2"/>
      <c r="AQ111" s="2"/>
      <c r="AR111" s="2"/>
      <c r="AS111" s="2"/>
      <c r="AT111" s="2"/>
      <c r="AU111" s="2"/>
      <c r="AV111" s="22"/>
      <c r="AW111" s="2"/>
      <c r="AX111" s="2"/>
      <c r="AY111" s="2"/>
      <c r="AZ111" s="2"/>
      <c r="BA111" s="2"/>
      <c r="BB111" s="2"/>
      <c r="BC111" s="2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2:77">
      <c r="B112" s="2"/>
      <c r="C112" s="2"/>
      <c r="D112" s="2"/>
      <c r="E112" s="2"/>
      <c r="F112" s="2"/>
      <c r="G112" s="2"/>
      <c r="H112" s="2"/>
      <c r="I112" s="2"/>
      <c r="J112" s="2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2"/>
      <c r="AQ112" s="2"/>
      <c r="AR112" s="2"/>
      <c r="AS112" s="2"/>
      <c r="AT112" s="2"/>
      <c r="AU112" s="2"/>
      <c r="AV112" s="22"/>
      <c r="AW112" s="2"/>
      <c r="AX112" s="2"/>
      <c r="AY112" s="2"/>
      <c r="AZ112" s="2"/>
      <c r="BA112" s="2"/>
      <c r="BB112" s="2"/>
      <c r="BC112" s="2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2:77">
      <c r="B113" s="2"/>
      <c r="C113" s="2"/>
      <c r="D113" s="2"/>
      <c r="E113" s="2"/>
      <c r="F113" s="2"/>
      <c r="G113" s="2"/>
      <c r="H113" s="2"/>
      <c r="I113" s="2"/>
      <c r="J113" s="2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2"/>
      <c r="AQ113" s="2"/>
      <c r="AR113" s="2"/>
      <c r="AS113" s="2"/>
      <c r="AT113" s="2"/>
      <c r="AU113" s="2"/>
      <c r="AV113" s="22"/>
      <c r="AW113" s="2"/>
      <c r="AX113" s="2"/>
      <c r="AY113" s="2"/>
      <c r="AZ113" s="2"/>
      <c r="BA113" s="2"/>
      <c r="BB113" s="2"/>
      <c r="BC113" s="2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2:77">
      <c r="B114" s="2"/>
      <c r="C114" s="2"/>
      <c r="D114" s="2"/>
      <c r="E114" s="2"/>
      <c r="F114" s="2"/>
      <c r="G114" s="2"/>
      <c r="H114" s="2"/>
      <c r="I114" s="2"/>
      <c r="J114" s="2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2"/>
      <c r="AQ114" s="2"/>
      <c r="AR114" s="2"/>
      <c r="AS114" s="2"/>
      <c r="AT114" s="2"/>
      <c r="AU114" s="2"/>
      <c r="AV114" s="22"/>
      <c r="AW114" s="2"/>
      <c r="AX114" s="2"/>
      <c r="AY114" s="2"/>
      <c r="AZ114" s="2"/>
      <c r="BA114" s="2"/>
      <c r="BB114" s="2"/>
      <c r="BC114" s="2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2"/>
      <c r="BQ114" s="2"/>
      <c r="BR114" s="2"/>
      <c r="BS114" s="2"/>
      <c r="BT114" s="2"/>
      <c r="BU114" s="2"/>
      <c r="BV114" s="2"/>
      <c r="BW114" s="2"/>
      <c r="BX114" s="2"/>
      <c r="BY114" s="2"/>
    </row>
    <row r="115" spans="2:77">
      <c r="B115" s="2"/>
      <c r="C115" s="2"/>
      <c r="D115" s="2"/>
      <c r="E115" s="2"/>
      <c r="F115" s="2"/>
      <c r="G115" s="2"/>
      <c r="H115" s="2"/>
      <c r="I115" s="2"/>
      <c r="J115" s="2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2"/>
      <c r="AQ115" s="2"/>
      <c r="AR115" s="2"/>
      <c r="AS115" s="2"/>
      <c r="AT115" s="2"/>
      <c r="AU115" s="2"/>
      <c r="AV115" s="22"/>
      <c r="AW115" s="2"/>
      <c r="AX115" s="2"/>
      <c r="AY115" s="2"/>
      <c r="AZ115" s="2"/>
      <c r="BA115" s="2"/>
      <c r="BB115" s="2"/>
      <c r="BC115" s="2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2"/>
      <c r="BQ115" s="2"/>
      <c r="BR115" s="2"/>
      <c r="BS115" s="2"/>
      <c r="BT115" s="2"/>
      <c r="BU115" s="2"/>
      <c r="BV115" s="2"/>
      <c r="BW115" s="2"/>
      <c r="BX115" s="2"/>
      <c r="BY115" s="2"/>
    </row>
    <row r="116" spans="2:77">
      <c r="B116" s="2"/>
      <c r="C116" s="2"/>
      <c r="D116" s="2"/>
      <c r="E116" s="2"/>
      <c r="F116" s="2"/>
      <c r="G116" s="2"/>
      <c r="H116" s="2"/>
      <c r="I116" s="2"/>
      <c r="J116" s="2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2"/>
      <c r="AQ116" s="2"/>
      <c r="AR116" s="2"/>
      <c r="AS116" s="2"/>
      <c r="AT116" s="2"/>
      <c r="AU116" s="2"/>
      <c r="AV116" s="22"/>
      <c r="AW116" s="2"/>
      <c r="AX116" s="2"/>
      <c r="AY116" s="2"/>
      <c r="AZ116" s="2"/>
      <c r="BA116" s="2"/>
      <c r="BB116" s="2"/>
      <c r="BC116" s="2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2:77">
      <c r="B117" s="2"/>
      <c r="C117" s="2"/>
      <c r="D117" s="2"/>
      <c r="E117" s="2"/>
      <c r="F117" s="2"/>
      <c r="G117" s="2"/>
      <c r="H117" s="2"/>
      <c r="I117" s="2"/>
      <c r="J117" s="2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2"/>
      <c r="AQ117" s="2"/>
      <c r="AR117" s="2"/>
      <c r="AS117" s="2"/>
      <c r="AT117" s="2"/>
      <c r="AU117" s="2"/>
      <c r="AV117" s="22"/>
      <c r="AW117" s="2"/>
      <c r="AX117" s="2"/>
      <c r="AY117" s="2"/>
      <c r="AZ117" s="2"/>
      <c r="BA117" s="2"/>
      <c r="BB117" s="2"/>
      <c r="BC117" s="2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2"/>
      <c r="BQ117" s="2"/>
      <c r="BR117" s="2"/>
      <c r="BS117" s="2"/>
      <c r="BT117" s="2"/>
      <c r="BU117" s="2"/>
      <c r="BV117" s="2"/>
      <c r="BW117" s="2"/>
      <c r="BX117" s="2"/>
      <c r="BY117" s="2"/>
    </row>
    <row r="118" spans="2:77">
      <c r="B118" s="2"/>
      <c r="C118" s="2"/>
      <c r="D118" s="2"/>
      <c r="E118" s="2"/>
      <c r="F118" s="2"/>
      <c r="G118" s="2"/>
      <c r="H118" s="2"/>
      <c r="I118" s="2"/>
      <c r="J118" s="2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2"/>
      <c r="AQ118" s="2"/>
      <c r="AR118" s="2"/>
      <c r="AS118" s="2"/>
      <c r="AT118" s="2"/>
      <c r="AU118" s="2"/>
      <c r="AV118" s="22"/>
      <c r="AW118" s="2"/>
      <c r="AX118" s="2"/>
      <c r="AY118" s="2"/>
      <c r="AZ118" s="2"/>
      <c r="BA118" s="2"/>
      <c r="BB118" s="2"/>
      <c r="BC118" s="2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2"/>
      <c r="BQ118" s="2"/>
      <c r="BR118" s="2"/>
      <c r="BS118" s="2"/>
      <c r="BT118" s="2"/>
      <c r="BU118" s="2"/>
      <c r="BV118" s="2"/>
      <c r="BW118" s="2"/>
      <c r="BX118" s="2"/>
      <c r="BY118" s="2"/>
    </row>
    <row r="119" spans="2:77">
      <c r="B119" s="2"/>
      <c r="C119" s="2"/>
      <c r="D119" s="2"/>
      <c r="E119" s="2"/>
      <c r="F119" s="2"/>
      <c r="G119" s="2"/>
      <c r="H119" s="2"/>
      <c r="I119" s="2"/>
      <c r="J119" s="2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2"/>
      <c r="AQ119" s="2"/>
      <c r="AR119" s="2"/>
      <c r="AS119" s="2"/>
      <c r="AT119" s="2"/>
      <c r="AU119" s="2"/>
      <c r="AV119" s="22"/>
      <c r="AW119" s="2"/>
      <c r="AX119" s="2"/>
      <c r="AY119" s="2"/>
      <c r="AZ119" s="2"/>
      <c r="BA119" s="2"/>
      <c r="BB119" s="2"/>
      <c r="BC119" s="2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2"/>
      <c r="BQ119" s="2"/>
      <c r="BR119" s="2"/>
      <c r="BS119" s="2"/>
      <c r="BT119" s="2"/>
      <c r="BU119" s="2"/>
      <c r="BV119" s="2"/>
      <c r="BW119" s="2"/>
      <c r="BX119" s="2"/>
      <c r="BY119" s="2"/>
    </row>
    <row r="120" spans="2:77">
      <c r="B120" s="2"/>
      <c r="C120" s="2"/>
      <c r="D120" s="2"/>
      <c r="E120" s="2"/>
      <c r="F120" s="2"/>
      <c r="G120" s="2"/>
      <c r="H120" s="2"/>
      <c r="I120" s="2"/>
      <c r="J120" s="2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2"/>
      <c r="AQ120" s="2"/>
      <c r="AR120" s="2"/>
      <c r="AS120" s="2"/>
      <c r="AT120" s="2"/>
      <c r="AU120" s="2"/>
      <c r="AV120" s="22"/>
      <c r="AW120" s="2"/>
      <c r="AX120" s="2"/>
      <c r="AY120" s="2"/>
      <c r="AZ120" s="2"/>
      <c r="BA120" s="2"/>
      <c r="BB120" s="2"/>
      <c r="BC120" s="2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2"/>
      <c r="BQ120" s="2"/>
      <c r="BR120" s="2"/>
      <c r="BS120" s="2"/>
      <c r="BT120" s="2"/>
      <c r="BU120" s="2"/>
      <c r="BV120" s="2"/>
      <c r="BW120" s="2"/>
      <c r="BX120" s="2"/>
      <c r="BY120" s="2"/>
    </row>
    <row r="121" spans="2:77">
      <c r="B121" s="2"/>
      <c r="C121" s="2"/>
      <c r="D121" s="2"/>
      <c r="E121" s="2"/>
      <c r="F121" s="2"/>
      <c r="G121" s="2"/>
      <c r="H121" s="2"/>
      <c r="I121" s="2"/>
      <c r="J121" s="2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2"/>
      <c r="AQ121" s="2"/>
      <c r="AR121" s="2"/>
      <c r="AS121" s="2"/>
      <c r="AT121" s="2"/>
      <c r="AU121" s="2"/>
      <c r="AV121" s="22"/>
      <c r="AW121" s="2"/>
      <c r="AX121" s="2"/>
      <c r="AY121" s="2"/>
      <c r="AZ121" s="2"/>
      <c r="BA121" s="2"/>
      <c r="BB121" s="2"/>
      <c r="BC121" s="2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2"/>
      <c r="BQ121" s="2"/>
      <c r="BR121" s="2"/>
      <c r="BS121" s="2"/>
      <c r="BT121" s="2"/>
      <c r="BU121" s="2"/>
      <c r="BV121" s="2"/>
      <c r="BW121" s="2"/>
      <c r="BX121" s="2"/>
      <c r="BY121" s="2"/>
    </row>
    <row r="122" spans="2:77">
      <c r="B122" s="2"/>
      <c r="C122" s="2"/>
      <c r="D122" s="2"/>
      <c r="E122" s="2"/>
      <c r="F122" s="2"/>
      <c r="G122" s="2"/>
      <c r="H122" s="2"/>
      <c r="I122" s="2"/>
      <c r="J122" s="2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2"/>
      <c r="AQ122" s="2"/>
      <c r="AR122" s="2"/>
      <c r="AS122" s="2"/>
      <c r="AT122" s="2"/>
      <c r="AU122" s="2"/>
      <c r="AV122" s="22"/>
      <c r="AW122" s="2"/>
      <c r="AX122" s="2"/>
      <c r="AY122" s="2"/>
      <c r="AZ122" s="2"/>
      <c r="BA122" s="2"/>
      <c r="BB122" s="2"/>
      <c r="BC122" s="2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2:77">
      <c r="B123" s="2"/>
      <c r="C123" s="2"/>
      <c r="D123" s="2"/>
      <c r="E123" s="2"/>
      <c r="F123" s="2"/>
      <c r="G123" s="2"/>
      <c r="H123" s="2"/>
      <c r="I123" s="2"/>
      <c r="J123" s="2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2"/>
      <c r="AQ123" s="2"/>
      <c r="AR123" s="2"/>
      <c r="AS123" s="2"/>
      <c r="AT123" s="2"/>
      <c r="AU123" s="2"/>
      <c r="AV123" s="22"/>
      <c r="AW123" s="2"/>
      <c r="AX123" s="2"/>
      <c r="AY123" s="2"/>
      <c r="AZ123" s="2"/>
      <c r="BA123" s="2"/>
      <c r="BB123" s="2"/>
      <c r="BC123" s="2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2"/>
      <c r="BQ123" s="2"/>
      <c r="BR123" s="2"/>
      <c r="BS123" s="2"/>
      <c r="BT123" s="2"/>
      <c r="BU123" s="2"/>
      <c r="BV123" s="2"/>
      <c r="BW123" s="2"/>
      <c r="BX123" s="2"/>
      <c r="BY123" s="2"/>
    </row>
    <row r="124" spans="2:77">
      <c r="B124" s="2"/>
      <c r="C124" s="2"/>
      <c r="D124" s="2"/>
      <c r="E124" s="2"/>
      <c r="F124" s="2"/>
      <c r="G124" s="2"/>
      <c r="H124" s="2"/>
      <c r="I124" s="2"/>
      <c r="J124" s="2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2"/>
      <c r="AQ124" s="2"/>
      <c r="AR124" s="2"/>
      <c r="AS124" s="2"/>
      <c r="AT124" s="2"/>
      <c r="AU124" s="2"/>
      <c r="AV124" s="22"/>
      <c r="AW124" s="2"/>
      <c r="AX124" s="2"/>
      <c r="AY124" s="2"/>
      <c r="AZ124" s="2"/>
      <c r="BA124" s="2"/>
      <c r="BB124" s="2"/>
      <c r="BC124" s="2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2:77">
      <c r="B125" s="2"/>
      <c r="C125" s="2"/>
      <c r="D125" s="2"/>
      <c r="E125" s="2"/>
      <c r="F125" s="2"/>
      <c r="G125" s="2"/>
      <c r="H125" s="2"/>
      <c r="I125" s="2"/>
      <c r="J125" s="2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2"/>
      <c r="AQ125" s="2"/>
      <c r="AR125" s="2"/>
      <c r="AS125" s="2"/>
      <c r="AT125" s="2"/>
      <c r="AU125" s="2"/>
      <c r="AV125" s="22"/>
      <c r="AW125" s="2"/>
      <c r="AX125" s="2"/>
      <c r="AY125" s="2"/>
      <c r="AZ125" s="2"/>
      <c r="BA125" s="2"/>
      <c r="BB125" s="2"/>
      <c r="BC125" s="2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2"/>
      <c r="BQ125" s="2"/>
      <c r="BR125" s="2"/>
      <c r="BS125" s="2"/>
      <c r="BT125" s="2"/>
      <c r="BU125" s="2"/>
      <c r="BV125" s="2"/>
      <c r="BW125" s="2"/>
      <c r="BX125" s="2"/>
      <c r="BY125" s="2"/>
    </row>
    <row r="126" spans="2:77">
      <c r="B126" s="2"/>
      <c r="C126" s="2"/>
      <c r="D126" s="2"/>
      <c r="E126" s="2"/>
      <c r="F126" s="2"/>
      <c r="G126" s="2"/>
      <c r="H126" s="2"/>
      <c r="I126" s="2"/>
      <c r="J126" s="2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2"/>
      <c r="AQ126" s="2"/>
      <c r="AR126" s="2"/>
      <c r="AS126" s="2"/>
      <c r="AT126" s="2"/>
      <c r="AU126" s="2"/>
      <c r="AV126" s="22"/>
      <c r="AW126" s="2"/>
      <c r="AX126" s="2"/>
      <c r="AY126" s="2"/>
      <c r="AZ126" s="2"/>
      <c r="BA126" s="2"/>
      <c r="BB126" s="2"/>
      <c r="BC126" s="2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2"/>
      <c r="BQ126" s="2"/>
      <c r="BR126" s="2"/>
      <c r="BS126" s="2"/>
      <c r="BT126" s="2"/>
      <c r="BU126" s="2"/>
      <c r="BV126" s="2"/>
      <c r="BW126" s="2"/>
      <c r="BX126" s="2"/>
      <c r="BY126" s="2"/>
    </row>
    <row r="127" spans="2:77">
      <c r="B127" s="2"/>
      <c r="C127" s="2"/>
      <c r="D127" s="2"/>
      <c r="E127" s="2"/>
      <c r="F127" s="2"/>
      <c r="G127" s="2"/>
      <c r="H127" s="2"/>
      <c r="I127" s="2"/>
      <c r="J127" s="2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2"/>
      <c r="AQ127" s="2"/>
      <c r="AR127" s="2"/>
      <c r="AS127" s="2"/>
      <c r="AT127" s="2"/>
      <c r="AU127" s="2"/>
      <c r="AV127" s="22"/>
      <c r="AW127" s="2"/>
      <c r="AX127" s="2"/>
      <c r="AY127" s="2"/>
      <c r="AZ127" s="2"/>
      <c r="BA127" s="2"/>
      <c r="BB127" s="2"/>
      <c r="BC127" s="2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2"/>
      <c r="BQ127" s="2"/>
      <c r="BR127" s="2"/>
      <c r="BS127" s="2"/>
      <c r="BT127" s="2"/>
      <c r="BU127" s="2"/>
      <c r="BV127" s="2"/>
      <c r="BW127" s="2"/>
      <c r="BX127" s="2"/>
      <c r="BY127" s="2"/>
    </row>
    <row r="128" spans="2:77">
      <c r="B128" s="2"/>
      <c r="C128" s="2"/>
      <c r="D128" s="2"/>
      <c r="E128" s="2"/>
      <c r="F128" s="2"/>
      <c r="G128" s="2"/>
      <c r="H128" s="2"/>
      <c r="I128" s="2"/>
      <c r="J128" s="2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2"/>
      <c r="AQ128" s="2"/>
      <c r="AR128" s="2"/>
      <c r="AS128" s="2"/>
      <c r="AT128" s="2"/>
      <c r="AU128" s="2"/>
      <c r="AV128" s="22"/>
      <c r="AW128" s="2"/>
      <c r="AX128" s="2"/>
      <c r="AY128" s="2"/>
      <c r="AZ128" s="2"/>
      <c r="BA128" s="2"/>
      <c r="BB128" s="2"/>
      <c r="BC128" s="2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2"/>
      <c r="BQ128" s="2"/>
      <c r="BR128" s="2"/>
      <c r="BS128" s="2"/>
      <c r="BT128" s="2"/>
      <c r="BU128" s="2"/>
      <c r="BV128" s="2"/>
      <c r="BW128" s="2"/>
      <c r="BX128" s="2"/>
      <c r="BY128" s="2"/>
    </row>
    <row r="129" spans="2:77">
      <c r="B129" s="2"/>
      <c r="C129" s="2"/>
      <c r="D129" s="2"/>
      <c r="E129" s="2"/>
      <c r="F129" s="2"/>
      <c r="G129" s="2"/>
      <c r="H129" s="2"/>
      <c r="I129" s="2"/>
      <c r="J129" s="2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2"/>
      <c r="AQ129" s="2"/>
      <c r="AR129" s="2"/>
      <c r="AS129" s="2"/>
      <c r="AT129" s="2"/>
      <c r="AU129" s="2"/>
      <c r="AV129" s="22"/>
      <c r="AW129" s="2"/>
      <c r="AX129" s="2"/>
      <c r="AY129" s="2"/>
      <c r="AZ129" s="2"/>
      <c r="BA129" s="2"/>
      <c r="BB129" s="2"/>
      <c r="BC129" s="2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2:77">
      <c r="B130" s="2"/>
      <c r="C130" s="2"/>
      <c r="D130" s="2"/>
      <c r="E130" s="2"/>
      <c r="F130" s="2"/>
      <c r="G130" s="2"/>
      <c r="H130" s="2"/>
      <c r="I130" s="2"/>
      <c r="J130" s="2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2"/>
      <c r="AQ130" s="2"/>
      <c r="AR130" s="2"/>
      <c r="AS130" s="2"/>
      <c r="AT130" s="2"/>
      <c r="AU130" s="2"/>
      <c r="AV130" s="22"/>
      <c r="AW130" s="2"/>
      <c r="AX130" s="2"/>
      <c r="AY130" s="2"/>
      <c r="AZ130" s="2"/>
      <c r="BA130" s="2"/>
      <c r="BB130" s="2"/>
      <c r="BC130" s="2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2"/>
      <c r="BQ130" s="2"/>
      <c r="BR130" s="2"/>
      <c r="BS130" s="2"/>
      <c r="BT130" s="2"/>
      <c r="BU130" s="2"/>
      <c r="BV130" s="2"/>
      <c r="BW130" s="2"/>
      <c r="BX130" s="2"/>
      <c r="BY130" s="2"/>
    </row>
    <row r="131" spans="2:77">
      <c r="B131" s="2"/>
      <c r="C131" s="2"/>
      <c r="D131" s="2"/>
      <c r="E131" s="2"/>
      <c r="F131" s="2"/>
      <c r="G131" s="2"/>
      <c r="H131" s="2"/>
      <c r="I131" s="2"/>
      <c r="J131" s="2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2"/>
      <c r="AQ131" s="2"/>
      <c r="AR131" s="2"/>
      <c r="AS131" s="2"/>
      <c r="AT131" s="2"/>
      <c r="AU131" s="2"/>
      <c r="AV131" s="22"/>
      <c r="AW131" s="2"/>
      <c r="AX131" s="2"/>
      <c r="AY131" s="2"/>
      <c r="AZ131" s="2"/>
      <c r="BA131" s="2"/>
      <c r="BB131" s="2"/>
      <c r="BC131" s="2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2"/>
      <c r="BQ131" s="2"/>
      <c r="BR131" s="2"/>
      <c r="BS131" s="2"/>
      <c r="BT131" s="2"/>
      <c r="BU131" s="2"/>
      <c r="BV131" s="2"/>
      <c r="BW131" s="2"/>
      <c r="BX131" s="2"/>
      <c r="BY131" s="2"/>
    </row>
    <row r="132" spans="2:77">
      <c r="B132" s="2"/>
      <c r="C132" s="2"/>
      <c r="D132" s="2"/>
      <c r="E132" s="2"/>
      <c r="F132" s="2"/>
      <c r="G132" s="2"/>
      <c r="H132" s="2"/>
      <c r="I132" s="2"/>
      <c r="J132" s="2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2"/>
      <c r="AQ132" s="2"/>
      <c r="AR132" s="2"/>
      <c r="AS132" s="2"/>
      <c r="AT132" s="2"/>
      <c r="AU132" s="2"/>
      <c r="AV132" s="22"/>
      <c r="AW132" s="2"/>
      <c r="AX132" s="2"/>
      <c r="AY132" s="2"/>
      <c r="AZ132" s="2"/>
      <c r="BA132" s="2"/>
      <c r="BB132" s="2"/>
      <c r="BC132" s="2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2:77">
      <c r="B133" s="2"/>
      <c r="C133" s="2"/>
      <c r="D133" s="2"/>
      <c r="E133" s="2"/>
      <c r="F133" s="2"/>
      <c r="G133" s="2"/>
      <c r="H133" s="2"/>
      <c r="I133" s="2"/>
      <c r="J133" s="2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2"/>
      <c r="AQ133" s="2"/>
      <c r="AR133" s="2"/>
      <c r="AS133" s="2"/>
      <c r="AT133" s="2"/>
      <c r="AU133" s="2"/>
      <c r="AV133" s="22"/>
      <c r="AW133" s="2"/>
      <c r="AX133" s="2"/>
      <c r="AY133" s="2"/>
      <c r="AZ133" s="2"/>
      <c r="BA133" s="2"/>
      <c r="BB133" s="2"/>
      <c r="BC133" s="2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2:77">
      <c r="B134" s="2"/>
      <c r="C134" s="2"/>
      <c r="D134" s="2"/>
      <c r="E134" s="2"/>
      <c r="F134" s="2"/>
      <c r="G134" s="2"/>
      <c r="H134" s="2"/>
      <c r="I134" s="2"/>
      <c r="J134" s="2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2"/>
      <c r="AQ134" s="2"/>
      <c r="AR134" s="2"/>
      <c r="AS134" s="2"/>
      <c r="AT134" s="2"/>
      <c r="AU134" s="2"/>
      <c r="AV134" s="22"/>
      <c r="AW134" s="2"/>
      <c r="AX134" s="2"/>
      <c r="AY134" s="2"/>
      <c r="AZ134" s="2"/>
      <c r="BA134" s="2"/>
      <c r="BB134" s="2"/>
      <c r="BC134" s="2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2"/>
      <c r="BQ134" s="2"/>
      <c r="BR134" s="2"/>
      <c r="BS134" s="2"/>
      <c r="BT134" s="2"/>
      <c r="BU134" s="2"/>
      <c r="BV134" s="2"/>
      <c r="BW134" s="2"/>
      <c r="BX134" s="2"/>
      <c r="BY134" s="2"/>
    </row>
    <row r="135" spans="2:77">
      <c r="B135" s="2"/>
      <c r="C135" s="2"/>
      <c r="D135" s="2"/>
      <c r="E135" s="2"/>
      <c r="F135" s="2"/>
      <c r="G135" s="2"/>
      <c r="H135" s="2"/>
      <c r="I135" s="2"/>
      <c r="J135" s="2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2"/>
      <c r="AQ135" s="2"/>
      <c r="AR135" s="2"/>
      <c r="AS135" s="2"/>
      <c r="AT135" s="2"/>
      <c r="AU135" s="2"/>
      <c r="AV135" s="22"/>
      <c r="AW135" s="2"/>
      <c r="AX135" s="2"/>
      <c r="AY135" s="2"/>
      <c r="AZ135" s="2"/>
      <c r="BA135" s="2"/>
      <c r="BB135" s="2"/>
      <c r="BC135" s="2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2"/>
      <c r="BQ135" s="2"/>
      <c r="BR135" s="2"/>
      <c r="BS135" s="2"/>
      <c r="BT135" s="2"/>
      <c r="BU135" s="2"/>
      <c r="BV135" s="2"/>
      <c r="BW135" s="2"/>
      <c r="BX135" s="2"/>
      <c r="BY135" s="2"/>
    </row>
    <row r="136" spans="2:77">
      <c r="B136" s="2"/>
      <c r="C136" s="2"/>
      <c r="D136" s="2"/>
      <c r="E136" s="2"/>
      <c r="F136" s="2"/>
      <c r="G136" s="2"/>
      <c r="H136" s="2"/>
      <c r="I136" s="2"/>
      <c r="J136" s="2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2"/>
      <c r="AQ136" s="2"/>
      <c r="AR136" s="2"/>
      <c r="AS136" s="2"/>
      <c r="AT136" s="2"/>
      <c r="AU136" s="2"/>
      <c r="AV136" s="22"/>
      <c r="AW136" s="2"/>
      <c r="AX136" s="2"/>
      <c r="AY136" s="2"/>
      <c r="AZ136" s="2"/>
      <c r="BA136" s="2"/>
      <c r="BB136" s="2"/>
      <c r="BC136" s="2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2"/>
      <c r="BQ136" s="2"/>
      <c r="BR136" s="2"/>
      <c r="BS136" s="2"/>
      <c r="BT136" s="2"/>
      <c r="BU136" s="2"/>
      <c r="BV136" s="2"/>
      <c r="BW136" s="2"/>
      <c r="BX136" s="2"/>
      <c r="BY136" s="2"/>
    </row>
    <row r="137" spans="2:77">
      <c r="B137" s="2"/>
      <c r="C137" s="2"/>
      <c r="D137" s="2"/>
      <c r="E137" s="2"/>
      <c r="F137" s="2"/>
      <c r="G137" s="2"/>
      <c r="H137" s="2"/>
      <c r="I137" s="2"/>
      <c r="J137" s="2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2"/>
      <c r="AQ137" s="2"/>
      <c r="AR137" s="2"/>
      <c r="AS137" s="2"/>
      <c r="AT137" s="2"/>
      <c r="AU137" s="2"/>
      <c r="AV137" s="22"/>
      <c r="AW137" s="2"/>
      <c r="AX137" s="2"/>
      <c r="AY137" s="2"/>
      <c r="AZ137" s="2"/>
      <c r="BA137" s="2"/>
      <c r="BB137" s="2"/>
      <c r="BC137" s="2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2"/>
      <c r="BQ137" s="2"/>
      <c r="BR137" s="2"/>
      <c r="BS137" s="2"/>
      <c r="BT137" s="2"/>
      <c r="BU137" s="2"/>
      <c r="BV137" s="2"/>
      <c r="BW137" s="2"/>
      <c r="BX137" s="2"/>
      <c r="BY137" s="2"/>
    </row>
    <row r="138" spans="2:77">
      <c r="B138" s="2"/>
      <c r="C138" s="2"/>
      <c r="D138" s="2"/>
      <c r="E138" s="2"/>
      <c r="F138" s="2"/>
      <c r="G138" s="2"/>
      <c r="H138" s="2"/>
      <c r="I138" s="2"/>
      <c r="J138" s="2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2"/>
      <c r="AQ138" s="2"/>
      <c r="AR138" s="2"/>
      <c r="AS138" s="2"/>
      <c r="AT138" s="2"/>
      <c r="AU138" s="2"/>
      <c r="AV138" s="22"/>
      <c r="AW138" s="2"/>
      <c r="AX138" s="2"/>
      <c r="AY138" s="2"/>
      <c r="AZ138" s="2"/>
      <c r="BA138" s="2"/>
      <c r="BB138" s="2"/>
      <c r="BC138" s="2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2"/>
      <c r="BQ138" s="2"/>
      <c r="BR138" s="2"/>
      <c r="BS138" s="2"/>
      <c r="BT138" s="2"/>
      <c r="BU138" s="2"/>
      <c r="BV138" s="2"/>
      <c r="BW138" s="2"/>
      <c r="BX138" s="2"/>
      <c r="BY138" s="2"/>
    </row>
    <row r="139" spans="2:77">
      <c r="B139" s="2"/>
      <c r="C139" s="2"/>
      <c r="D139" s="2"/>
      <c r="E139" s="2"/>
      <c r="F139" s="2"/>
      <c r="G139" s="2"/>
      <c r="H139" s="2"/>
      <c r="I139" s="2"/>
      <c r="J139" s="2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2"/>
      <c r="AQ139" s="2"/>
      <c r="AR139" s="2"/>
      <c r="AS139" s="2"/>
      <c r="AT139" s="2"/>
      <c r="AU139" s="2"/>
      <c r="AV139" s="22"/>
      <c r="AW139" s="2"/>
      <c r="AX139" s="2"/>
      <c r="AY139" s="2"/>
      <c r="AZ139" s="2"/>
      <c r="BA139" s="2"/>
      <c r="BB139" s="2"/>
      <c r="BC139" s="2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2"/>
      <c r="BQ139" s="2"/>
      <c r="BR139" s="2"/>
      <c r="BS139" s="2"/>
      <c r="BT139" s="2"/>
      <c r="BU139" s="2"/>
      <c r="BV139" s="2"/>
      <c r="BW139" s="2"/>
      <c r="BX139" s="2"/>
      <c r="BY139" s="2"/>
    </row>
    <row r="140" spans="2:77">
      <c r="B140" s="2"/>
      <c r="C140" s="2"/>
      <c r="D140" s="2"/>
      <c r="E140" s="2"/>
      <c r="F140" s="2"/>
      <c r="G140" s="2"/>
      <c r="H140" s="2"/>
      <c r="I140" s="2"/>
      <c r="J140" s="2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2"/>
      <c r="AQ140" s="2"/>
      <c r="AR140" s="2"/>
      <c r="AS140" s="2"/>
      <c r="AT140" s="2"/>
      <c r="AU140" s="2"/>
      <c r="AV140" s="22"/>
      <c r="AW140" s="2"/>
      <c r="AX140" s="2"/>
      <c r="AY140" s="2"/>
      <c r="AZ140" s="2"/>
      <c r="BA140" s="2"/>
      <c r="BB140" s="2"/>
      <c r="BC140" s="2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2"/>
      <c r="BQ140" s="2"/>
      <c r="BR140" s="2"/>
      <c r="BS140" s="2"/>
      <c r="BT140" s="2"/>
      <c r="BU140" s="2"/>
      <c r="BV140" s="2"/>
      <c r="BW140" s="2"/>
      <c r="BX140" s="2"/>
      <c r="BY140" s="2"/>
    </row>
    <row r="141" spans="2:77">
      <c r="B141" s="2"/>
      <c r="C141" s="2"/>
      <c r="D141" s="2"/>
      <c r="E141" s="2"/>
      <c r="F141" s="2"/>
      <c r="G141" s="2"/>
      <c r="H141" s="2"/>
      <c r="I141" s="2"/>
      <c r="J141" s="2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2"/>
      <c r="AQ141" s="2"/>
      <c r="AR141" s="2"/>
      <c r="AS141" s="2"/>
      <c r="AT141" s="2"/>
      <c r="AU141" s="2"/>
      <c r="AV141" s="22"/>
      <c r="AW141" s="2"/>
      <c r="AX141" s="2"/>
      <c r="AY141" s="2"/>
      <c r="AZ141" s="2"/>
      <c r="BA141" s="2"/>
      <c r="BB141" s="2"/>
      <c r="BC141" s="2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2"/>
      <c r="BQ141" s="2"/>
      <c r="BR141" s="2"/>
      <c r="BS141" s="2"/>
      <c r="BT141" s="2"/>
      <c r="BU141" s="2"/>
      <c r="BV141" s="2"/>
      <c r="BW141" s="2"/>
      <c r="BX141" s="2"/>
      <c r="BY141" s="2"/>
    </row>
    <row r="142" spans="2:77">
      <c r="B142" s="2"/>
      <c r="C142" s="2"/>
      <c r="D142" s="2"/>
      <c r="E142" s="2"/>
      <c r="F142" s="2"/>
      <c r="G142" s="2"/>
      <c r="H142" s="2"/>
      <c r="I142" s="2"/>
      <c r="J142" s="2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2"/>
      <c r="AQ142" s="2"/>
      <c r="AR142" s="2"/>
      <c r="AS142" s="2"/>
      <c r="AT142" s="2"/>
      <c r="AU142" s="2"/>
      <c r="AV142" s="22"/>
      <c r="AW142" s="2"/>
      <c r="AX142" s="2"/>
      <c r="AY142" s="2"/>
      <c r="AZ142" s="2"/>
      <c r="BA142" s="2"/>
      <c r="BB142" s="2"/>
      <c r="BC142" s="2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2"/>
      <c r="BQ142" s="2"/>
      <c r="BR142" s="2"/>
      <c r="BS142" s="2"/>
      <c r="BT142" s="2"/>
      <c r="BU142" s="2"/>
      <c r="BV142" s="2"/>
      <c r="BW142" s="2"/>
      <c r="BX142" s="2"/>
      <c r="BY142" s="2"/>
    </row>
    <row r="143" spans="2:77">
      <c r="B143" s="2"/>
      <c r="C143" s="2"/>
      <c r="D143" s="2"/>
      <c r="E143" s="2"/>
      <c r="F143" s="2"/>
      <c r="G143" s="2"/>
      <c r="H143" s="2"/>
      <c r="I143" s="2"/>
      <c r="J143" s="2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2"/>
      <c r="AQ143" s="2"/>
      <c r="AR143" s="2"/>
      <c r="AS143" s="2"/>
      <c r="AT143" s="2"/>
      <c r="AU143" s="2"/>
      <c r="AV143" s="22"/>
      <c r="AW143" s="2"/>
      <c r="AX143" s="2"/>
      <c r="AY143" s="2"/>
      <c r="AZ143" s="2"/>
      <c r="BA143" s="2"/>
      <c r="BB143" s="2"/>
      <c r="BC143" s="2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2"/>
      <c r="BQ143" s="2"/>
      <c r="BR143" s="2"/>
      <c r="BS143" s="2"/>
      <c r="BT143" s="2"/>
      <c r="BU143" s="2"/>
      <c r="BV143" s="2"/>
      <c r="BW143" s="2"/>
      <c r="BX143" s="2"/>
      <c r="BY143" s="2"/>
    </row>
    <row r="144" spans="2:77">
      <c r="B144" s="2"/>
      <c r="C144" s="2"/>
      <c r="D144" s="2"/>
      <c r="E144" s="2"/>
      <c r="F144" s="2"/>
      <c r="G144" s="2"/>
      <c r="H144" s="2"/>
      <c r="I144" s="2"/>
      <c r="J144" s="2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2"/>
      <c r="AQ144" s="2"/>
      <c r="AR144" s="2"/>
      <c r="AS144" s="2"/>
      <c r="AT144" s="2"/>
      <c r="AU144" s="2"/>
      <c r="AV144" s="22"/>
      <c r="AW144" s="2"/>
      <c r="AX144" s="2"/>
      <c r="AY144" s="2"/>
      <c r="AZ144" s="2"/>
      <c r="BA144" s="2"/>
      <c r="BB144" s="2"/>
      <c r="BC144" s="2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2"/>
      <c r="BQ144" s="2"/>
      <c r="BR144" s="2"/>
      <c r="BS144" s="2"/>
      <c r="BT144" s="2"/>
      <c r="BU144" s="2"/>
      <c r="BV144" s="2"/>
      <c r="BW144" s="2"/>
      <c r="BX144" s="2"/>
      <c r="BY144" s="2"/>
    </row>
    <row r="145" spans="2:77">
      <c r="B145" s="2"/>
      <c r="C145" s="2"/>
      <c r="D145" s="2"/>
      <c r="E145" s="2"/>
      <c r="F145" s="2"/>
      <c r="G145" s="2"/>
      <c r="H145" s="2"/>
      <c r="I145" s="2"/>
      <c r="J145" s="2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2"/>
      <c r="AQ145" s="2"/>
      <c r="AR145" s="2"/>
      <c r="AS145" s="2"/>
      <c r="AT145" s="2"/>
      <c r="AU145" s="2"/>
      <c r="AV145" s="22"/>
      <c r="AW145" s="2"/>
      <c r="AX145" s="2"/>
      <c r="AY145" s="2"/>
      <c r="AZ145" s="2"/>
      <c r="BA145" s="2"/>
      <c r="BB145" s="2"/>
      <c r="BC145" s="2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2"/>
      <c r="BQ145" s="2"/>
      <c r="BR145" s="2"/>
      <c r="BS145" s="2"/>
      <c r="BT145" s="2"/>
      <c r="BU145" s="2"/>
      <c r="BV145" s="2"/>
      <c r="BW145" s="2"/>
      <c r="BX145" s="2"/>
      <c r="BY145" s="2"/>
    </row>
    <row r="146" spans="2:77">
      <c r="B146" s="2"/>
      <c r="C146" s="2"/>
      <c r="D146" s="2"/>
      <c r="E146" s="2"/>
      <c r="F146" s="2"/>
      <c r="G146" s="2"/>
      <c r="H146" s="2"/>
      <c r="I146" s="2"/>
      <c r="J146" s="2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2"/>
      <c r="AQ146" s="2"/>
      <c r="AR146" s="2"/>
      <c r="AS146" s="2"/>
      <c r="AT146" s="2"/>
      <c r="AU146" s="2"/>
      <c r="AV146" s="22"/>
      <c r="AW146" s="2"/>
      <c r="AX146" s="2"/>
      <c r="AY146" s="2"/>
      <c r="AZ146" s="2"/>
      <c r="BA146" s="2"/>
      <c r="BB146" s="2"/>
      <c r="BC146" s="2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2"/>
      <c r="BQ146" s="2"/>
      <c r="BR146" s="2"/>
      <c r="BS146" s="2"/>
      <c r="BT146" s="2"/>
      <c r="BU146" s="2"/>
      <c r="BV146" s="2"/>
      <c r="BW146" s="2"/>
      <c r="BX146" s="2"/>
      <c r="BY146" s="2"/>
    </row>
    <row r="147" spans="2:77">
      <c r="B147" s="2"/>
      <c r="C147" s="2"/>
      <c r="D147" s="2"/>
      <c r="E147" s="2"/>
      <c r="F147" s="2"/>
      <c r="G147" s="2"/>
      <c r="H147" s="2"/>
      <c r="I147" s="2"/>
      <c r="J147" s="2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2"/>
      <c r="AQ147" s="2"/>
      <c r="AR147" s="2"/>
      <c r="AS147" s="2"/>
      <c r="AT147" s="2"/>
      <c r="AU147" s="2"/>
      <c r="AV147" s="22"/>
      <c r="AW147" s="2"/>
      <c r="AX147" s="2"/>
      <c r="AY147" s="2"/>
      <c r="AZ147" s="2"/>
      <c r="BA147" s="2"/>
      <c r="BB147" s="2"/>
      <c r="BC147" s="2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2:77">
      <c r="B148" s="2"/>
      <c r="C148" s="2"/>
      <c r="D148" s="2"/>
      <c r="E148" s="2"/>
      <c r="F148" s="2"/>
      <c r="G148" s="2"/>
      <c r="H148" s="2"/>
      <c r="I148" s="2"/>
      <c r="J148" s="2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2"/>
      <c r="AQ148" s="2"/>
      <c r="AR148" s="2"/>
      <c r="AS148" s="2"/>
      <c r="AT148" s="2"/>
      <c r="AU148" s="2"/>
      <c r="AV148" s="22"/>
      <c r="AW148" s="2"/>
      <c r="AX148" s="2"/>
      <c r="AY148" s="2"/>
      <c r="AZ148" s="2"/>
      <c r="BA148" s="2"/>
      <c r="BB148" s="2"/>
      <c r="BC148" s="2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2:77">
      <c r="B149" s="2"/>
      <c r="C149" s="2"/>
      <c r="D149" s="2"/>
      <c r="E149" s="2"/>
      <c r="F149" s="2"/>
      <c r="G149" s="2"/>
      <c r="H149" s="2"/>
      <c r="I149" s="2"/>
      <c r="J149" s="2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2"/>
      <c r="AQ149" s="2"/>
      <c r="AR149" s="2"/>
      <c r="AS149" s="2"/>
      <c r="AT149" s="2"/>
      <c r="AU149" s="2"/>
      <c r="AV149" s="22"/>
      <c r="AW149" s="2"/>
      <c r="AX149" s="2"/>
      <c r="AY149" s="2"/>
      <c r="AZ149" s="2"/>
      <c r="BA149" s="2"/>
      <c r="BB149" s="2"/>
      <c r="BC149" s="2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2:77">
      <c r="B150" s="2"/>
      <c r="C150" s="2"/>
      <c r="D150" s="2"/>
      <c r="E150" s="2"/>
      <c r="F150" s="2"/>
      <c r="G150" s="2"/>
      <c r="H150" s="2"/>
      <c r="I150" s="2"/>
      <c r="J150" s="2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2"/>
      <c r="AQ150" s="2"/>
      <c r="AR150" s="2"/>
      <c r="AS150" s="2"/>
      <c r="AT150" s="2"/>
      <c r="AU150" s="2"/>
      <c r="AV150" s="22"/>
      <c r="AW150" s="2"/>
      <c r="AX150" s="2"/>
      <c r="AY150" s="2"/>
      <c r="AZ150" s="2"/>
      <c r="BA150" s="2"/>
      <c r="BB150" s="2"/>
      <c r="BC150" s="2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2:77">
      <c r="B151" s="2"/>
      <c r="C151" s="2"/>
      <c r="D151" s="2"/>
      <c r="E151" s="2"/>
      <c r="F151" s="2"/>
      <c r="G151" s="2"/>
      <c r="H151" s="2"/>
      <c r="I151" s="2"/>
      <c r="J151" s="2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2"/>
      <c r="AQ151" s="2"/>
      <c r="AR151" s="2"/>
      <c r="AS151" s="2"/>
      <c r="AT151" s="2"/>
      <c r="AU151" s="2"/>
      <c r="AV151" s="22"/>
      <c r="AW151" s="2"/>
      <c r="AX151" s="2"/>
      <c r="AY151" s="2"/>
      <c r="AZ151" s="2"/>
      <c r="BA151" s="2"/>
      <c r="BB151" s="2"/>
      <c r="BC151" s="2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2:77">
      <c r="B152" s="2"/>
      <c r="C152" s="2"/>
      <c r="D152" s="2"/>
      <c r="E152" s="2"/>
      <c r="F152" s="2"/>
      <c r="G152" s="2"/>
      <c r="H152" s="2"/>
      <c r="I152" s="2"/>
      <c r="J152" s="2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2"/>
      <c r="AQ152" s="2"/>
      <c r="AR152" s="2"/>
      <c r="AS152" s="2"/>
      <c r="AT152" s="2"/>
      <c r="AU152" s="2"/>
      <c r="AV152" s="22"/>
      <c r="AW152" s="2"/>
      <c r="AX152" s="2"/>
      <c r="AY152" s="2"/>
      <c r="AZ152" s="2"/>
      <c r="BA152" s="2"/>
      <c r="BB152" s="2"/>
      <c r="BC152" s="2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2:77">
      <c r="B153" s="2"/>
      <c r="C153" s="2"/>
      <c r="D153" s="2"/>
      <c r="E153" s="2"/>
      <c r="F153" s="2"/>
      <c r="G153" s="2"/>
      <c r="H153" s="2"/>
      <c r="I153" s="2"/>
      <c r="J153" s="2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2"/>
      <c r="AQ153" s="2"/>
      <c r="AR153" s="2"/>
      <c r="AS153" s="2"/>
      <c r="AT153" s="2"/>
      <c r="AU153" s="2"/>
      <c r="AV153" s="22"/>
      <c r="AW153" s="2"/>
      <c r="AX153" s="2"/>
      <c r="AY153" s="2"/>
      <c r="AZ153" s="2"/>
      <c r="BA153" s="2"/>
      <c r="BB153" s="2"/>
      <c r="BC153" s="2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2:77">
      <c r="B154" s="2"/>
      <c r="C154" s="2"/>
      <c r="D154" s="2"/>
      <c r="E154" s="2"/>
      <c r="F154" s="2"/>
      <c r="G154" s="2"/>
      <c r="H154" s="2"/>
      <c r="I154" s="2"/>
      <c r="J154" s="2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2"/>
      <c r="AQ154" s="2"/>
      <c r="AR154" s="2"/>
      <c r="AS154" s="2"/>
      <c r="AT154" s="2"/>
      <c r="AU154" s="2"/>
      <c r="AV154" s="22"/>
      <c r="AW154" s="2"/>
      <c r="AX154" s="2"/>
      <c r="AY154" s="2"/>
      <c r="AZ154" s="2"/>
      <c r="BA154" s="2"/>
      <c r="BB154" s="2"/>
      <c r="BC154" s="2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2:77">
      <c r="B155" s="2"/>
      <c r="C155" s="2"/>
      <c r="D155" s="2"/>
      <c r="E155" s="2"/>
      <c r="F155" s="2"/>
      <c r="G155" s="2"/>
      <c r="H155" s="2"/>
      <c r="I155" s="2"/>
      <c r="J155" s="2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2"/>
      <c r="AQ155" s="2"/>
      <c r="AR155" s="2"/>
      <c r="AS155" s="2"/>
      <c r="AT155" s="2"/>
      <c r="AU155" s="2"/>
      <c r="AV155" s="22"/>
      <c r="AW155" s="2"/>
      <c r="AX155" s="2"/>
      <c r="AY155" s="2"/>
      <c r="AZ155" s="2"/>
      <c r="BA155" s="2"/>
      <c r="BB155" s="2"/>
      <c r="BC155" s="2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2:77">
      <c r="B156" s="2"/>
      <c r="C156" s="2"/>
      <c r="D156" s="2"/>
      <c r="E156" s="2"/>
      <c r="F156" s="2"/>
      <c r="G156" s="2"/>
      <c r="H156" s="2"/>
      <c r="I156" s="2"/>
      <c r="J156" s="2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2"/>
      <c r="AQ156" s="2"/>
      <c r="AR156" s="2"/>
      <c r="AS156" s="2"/>
      <c r="AT156" s="2"/>
      <c r="AU156" s="2"/>
      <c r="AV156" s="22"/>
      <c r="AW156" s="2"/>
      <c r="AX156" s="2"/>
      <c r="AY156" s="2"/>
      <c r="AZ156" s="2"/>
      <c r="BA156" s="2"/>
      <c r="BB156" s="2"/>
      <c r="BC156" s="2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2:77">
      <c r="B157" s="2"/>
      <c r="C157" s="2"/>
      <c r="D157" s="2"/>
      <c r="E157" s="2"/>
      <c r="F157" s="2"/>
      <c r="G157" s="2"/>
      <c r="H157" s="2"/>
      <c r="I157" s="2"/>
      <c r="J157" s="2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2"/>
      <c r="AQ157" s="2"/>
      <c r="AR157" s="2"/>
      <c r="AS157" s="2"/>
      <c r="AT157" s="2"/>
      <c r="AU157" s="2"/>
      <c r="AV157" s="22"/>
      <c r="AW157" s="2"/>
      <c r="AX157" s="2"/>
      <c r="AY157" s="2"/>
      <c r="AZ157" s="2"/>
      <c r="BA157" s="2"/>
      <c r="BB157" s="2"/>
      <c r="BC157" s="2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2:77">
      <c r="B158" s="2"/>
      <c r="C158" s="2"/>
      <c r="D158" s="2"/>
      <c r="E158" s="2"/>
      <c r="F158" s="2"/>
      <c r="G158" s="2"/>
      <c r="H158" s="2"/>
      <c r="I158" s="2"/>
      <c r="J158" s="2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2"/>
      <c r="AQ158" s="2"/>
      <c r="AR158" s="2"/>
      <c r="AS158" s="2"/>
      <c r="AT158" s="2"/>
      <c r="AU158" s="2"/>
      <c r="AV158" s="22"/>
      <c r="AW158" s="2"/>
      <c r="AX158" s="2"/>
      <c r="AY158" s="2"/>
      <c r="AZ158" s="2"/>
      <c r="BA158" s="2"/>
      <c r="BB158" s="2"/>
      <c r="BC158" s="2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2:77">
      <c r="B159" s="2"/>
      <c r="C159" s="2"/>
      <c r="D159" s="2"/>
      <c r="E159" s="2"/>
      <c r="F159" s="2"/>
      <c r="G159" s="2"/>
      <c r="H159" s="2"/>
      <c r="I159" s="2"/>
      <c r="J159" s="2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2"/>
      <c r="AQ159" s="2"/>
      <c r="AR159" s="2"/>
      <c r="AS159" s="2"/>
      <c r="AT159" s="2"/>
      <c r="AU159" s="2"/>
      <c r="AV159" s="22"/>
      <c r="AW159" s="2"/>
      <c r="AX159" s="2"/>
      <c r="AY159" s="2"/>
      <c r="AZ159" s="2"/>
      <c r="BA159" s="2"/>
      <c r="BB159" s="2"/>
      <c r="BC159" s="2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2:77">
      <c r="B160" s="2"/>
      <c r="C160" s="2"/>
      <c r="D160" s="2"/>
      <c r="E160" s="2"/>
      <c r="F160" s="2"/>
      <c r="G160" s="2"/>
      <c r="H160" s="2"/>
      <c r="I160" s="2"/>
      <c r="J160" s="2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2"/>
      <c r="AQ160" s="2"/>
      <c r="AR160" s="2"/>
      <c r="AS160" s="2"/>
      <c r="AT160" s="2"/>
      <c r="AU160" s="2"/>
      <c r="AV160" s="22"/>
      <c r="AW160" s="2"/>
      <c r="AX160" s="2"/>
      <c r="AY160" s="2"/>
      <c r="AZ160" s="2"/>
      <c r="BA160" s="2"/>
      <c r="BB160" s="2"/>
      <c r="BC160" s="2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2:77">
      <c r="B161" s="2"/>
      <c r="C161" s="2"/>
      <c r="D161" s="2"/>
      <c r="E161" s="2"/>
      <c r="F161" s="2"/>
      <c r="G161" s="2"/>
      <c r="H161" s="2"/>
      <c r="I161" s="2"/>
      <c r="J161" s="2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2"/>
      <c r="AQ161" s="2"/>
      <c r="AR161" s="2"/>
      <c r="AS161" s="2"/>
      <c r="AT161" s="2"/>
      <c r="AU161" s="2"/>
      <c r="AV161" s="22"/>
      <c r="AW161" s="2"/>
      <c r="AX161" s="2"/>
      <c r="AY161" s="2"/>
      <c r="AZ161" s="2"/>
      <c r="BA161" s="2"/>
      <c r="BB161" s="2"/>
      <c r="BC161" s="2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2:77">
      <c r="B162" s="2"/>
      <c r="C162" s="2"/>
      <c r="D162" s="2"/>
      <c r="E162" s="2"/>
      <c r="F162" s="2"/>
      <c r="G162" s="2"/>
      <c r="H162" s="2"/>
      <c r="I162" s="2"/>
      <c r="J162" s="2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2"/>
      <c r="AQ162" s="2"/>
      <c r="AR162" s="2"/>
      <c r="AS162" s="2"/>
      <c r="AT162" s="2"/>
      <c r="AU162" s="2"/>
      <c r="AV162" s="22"/>
      <c r="AW162" s="2"/>
      <c r="AX162" s="2"/>
      <c r="AY162" s="2"/>
      <c r="AZ162" s="2"/>
      <c r="BA162" s="2"/>
      <c r="BB162" s="2"/>
      <c r="BC162" s="2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2:77">
      <c r="B163" s="2"/>
      <c r="C163" s="2"/>
      <c r="D163" s="2"/>
      <c r="E163" s="2"/>
      <c r="F163" s="2"/>
      <c r="G163" s="2"/>
      <c r="H163" s="2"/>
      <c r="I163" s="2"/>
      <c r="J163" s="2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2"/>
      <c r="AQ163" s="2"/>
      <c r="AR163" s="2"/>
      <c r="AS163" s="2"/>
      <c r="AT163" s="2"/>
      <c r="AU163" s="2"/>
      <c r="AV163" s="22"/>
      <c r="AW163" s="2"/>
      <c r="AX163" s="2"/>
      <c r="AY163" s="2"/>
      <c r="AZ163" s="2"/>
      <c r="BA163" s="2"/>
      <c r="BB163" s="2"/>
      <c r="BC163" s="2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2:77">
      <c r="B164" s="2"/>
      <c r="C164" s="2"/>
      <c r="D164" s="2"/>
      <c r="E164" s="2"/>
      <c r="F164" s="2"/>
      <c r="G164" s="2"/>
      <c r="H164" s="2"/>
      <c r="I164" s="2"/>
      <c r="J164" s="2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2"/>
      <c r="AQ164" s="2"/>
      <c r="AR164" s="2"/>
      <c r="AS164" s="2"/>
      <c r="AT164" s="2"/>
      <c r="AU164" s="2"/>
      <c r="AV164" s="22"/>
      <c r="AW164" s="2"/>
      <c r="AX164" s="2"/>
      <c r="AY164" s="2"/>
      <c r="AZ164" s="2"/>
      <c r="BA164" s="2"/>
      <c r="BB164" s="2"/>
      <c r="BC164" s="2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2:77">
      <c r="B165" s="2"/>
      <c r="C165" s="2"/>
      <c r="D165" s="2"/>
      <c r="E165" s="2"/>
      <c r="F165" s="2"/>
      <c r="G165" s="2"/>
      <c r="H165" s="2"/>
      <c r="I165" s="2"/>
      <c r="J165" s="2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2"/>
      <c r="AQ165" s="2"/>
      <c r="AR165" s="2"/>
      <c r="AS165" s="2"/>
      <c r="AT165" s="2"/>
      <c r="AU165" s="2"/>
      <c r="AV165" s="22"/>
      <c r="AW165" s="2"/>
      <c r="AX165" s="2"/>
      <c r="AY165" s="2"/>
      <c r="AZ165" s="2"/>
      <c r="BA165" s="2"/>
      <c r="BB165" s="2"/>
      <c r="BC165" s="2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2:77">
      <c r="B166" s="2"/>
      <c r="C166" s="2"/>
      <c r="D166" s="2"/>
      <c r="E166" s="2"/>
      <c r="F166" s="2"/>
      <c r="G166" s="2"/>
      <c r="H166" s="2"/>
      <c r="I166" s="2"/>
      <c r="J166" s="2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2"/>
      <c r="AQ166" s="2"/>
      <c r="AR166" s="2"/>
      <c r="AS166" s="2"/>
      <c r="AT166" s="2"/>
      <c r="AU166" s="2"/>
      <c r="AV166" s="22"/>
      <c r="AW166" s="2"/>
      <c r="AX166" s="2"/>
      <c r="AY166" s="2"/>
      <c r="AZ166" s="2"/>
      <c r="BA166" s="2"/>
      <c r="BB166" s="2"/>
      <c r="BC166" s="2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2:77">
      <c r="B167" s="2"/>
      <c r="C167" s="2"/>
      <c r="D167" s="2"/>
      <c r="E167" s="2"/>
      <c r="F167" s="2"/>
      <c r="G167" s="2"/>
      <c r="H167" s="2"/>
      <c r="I167" s="2"/>
      <c r="J167" s="2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2"/>
      <c r="AQ167" s="2"/>
      <c r="AR167" s="2"/>
      <c r="AS167" s="2"/>
      <c r="AT167" s="2"/>
      <c r="AU167" s="2"/>
      <c r="AV167" s="22"/>
      <c r="AW167" s="2"/>
      <c r="AX167" s="2"/>
      <c r="AY167" s="2"/>
      <c r="AZ167" s="2"/>
      <c r="BA167" s="2"/>
      <c r="BB167" s="2"/>
      <c r="BC167" s="2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2:77">
      <c r="B168" s="2"/>
      <c r="C168" s="2"/>
      <c r="D168" s="2"/>
      <c r="E168" s="2"/>
      <c r="F168" s="2"/>
      <c r="G168" s="2"/>
      <c r="H168" s="2"/>
      <c r="I168" s="2"/>
      <c r="J168" s="2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2"/>
      <c r="AQ168" s="2"/>
      <c r="AR168" s="2"/>
      <c r="AS168" s="2"/>
      <c r="AT168" s="2"/>
      <c r="AU168" s="2"/>
      <c r="AV168" s="22"/>
      <c r="AW168" s="2"/>
      <c r="AX168" s="2"/>
      <c r="AY168" s="2"/>
      <c r="AZ168" s="2"/>
      <c r="BA168" s="2"/>
      <c r="BB168" s="2"/>
      <c r="BC168" s="2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2:77">
      <c r="B169" s="2"/>
      <c r="C169" s="2"/>
      <c r="D169" s="2"/>
      <c r="E169" s="2"/>
      <c r="F169" s="2"/>
      <c r="G169" s="2"/>
      <c r="H169" s="2"/>
      <c r="I169" s="2"/>
      <c r="J169" s="2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2"/>
      <c r="AQ169" s="2"/>
      <c r="AR169" s="2"/>
      <c r="AS169" s="2"/>
      <c r="AT169" s="2"/>
      <c r="AU169" s="2"/>
      <c r="AV169" s="22"/>
      <c r="AW169" s="2"/>
      <c r="AX169" s="2"/>
      <c r="AY169" s="2"/>
      <c r="AZ169" s="2"/>
      <c r="BA169" s="2"/>
      <c r="BB169" s="2"/>
      <c r="BC169" s="2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2:77">
      <c r="B170" s="2"/>
      <c r="C170" s="2"/>
      <c r="D170" s="2"/>
      <c r="E170" s="2"/>
      <c r="F170" s="2"/>
      <c r="G170" s="2"/>
      <c r="H170" s="2"/>
      <c r="I170" s="2"/>
      <c r="J170" s="2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2"/>
      <c r="AQ170" s="2"/>
      <c r="AR170" s="2"/>
      <c r="AS170" s="2"/>
      <c r="AT170" s="2"/>
      <c r="AU170" s="2"/>
      <c r="AV170" s="22"/>
      <c r="AW170" s="2"/>
      <c r="AX170" s="2"/>
      <c r="AY170" s="2"/>
      <c r="AZ170" s="2"/>
      <c r="BA170" s="2"/>
      <c r="BB170" s="2"/>
      <c r="BC170" s="2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2:77">
      <c r="B171" s="2"/>
      <c r="C171" s="2"/>
      <c r="D171" s="2"/>
      <c r="E171" s="2"/>
      <c r="F171" s="2"/>
      <c r="G171" s="2"/>
      <c r="H171" s="2"/>
      <c r="I171" s="2"/>
      <c r="J171" s="2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2"/>
      <c r="AQ171" s="2"/>
      <c r="AR171" s="2"/>
      <c r="AS171" s="2"/>
      <c r="AT171" s="2"/>
      <c r="AU171" s="2"/>
      <c r="AV171" s="22"/>
      <c r="AW171" s="2"/>
      <c r="AX171" s="2"/>
      <c r="AY171" s="2"/>
      <c r="AZ171" s="2"/>
      <c r="BA171" s="2"/>
      <c r="BB171" s="2"/>
      <c r="BC171" s="2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2:77">
      <c r="B172" s="2"/>
      <c r="C172" s="2"/>
      <c r="D172" s="2"/>
      <c r="E172" s="2"/>
      <c r="F172" s="2"/>
      <c r="G172" s="2"/>
      <c r="H172" s="2"/>
      <c r="I172" s="2"/>
      <c r="J172" s="2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2"/>
      <c r="AQ172" s="2"/>
      <c r="AR172" s="2"/>
      <c r="AS172" s="2"/>
      <c r="AT172" s="2"/>
      <c r="AU172" s="2"/>
      <c r="AV172" s="22"/>
      <c r="AW172" s="2"/>
      <c r="AX172" s="2"/>
      <c r="AY172" s="2"/>
      <c r="AZ172" s="2"/>
      <c r="BA172" s="2"/>
      <c r="BB172" s="2"/>
      <c r="BC172" s="2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2:77">
      <c r="B173" s="2"/>
      <c r="C173" s="2"/>
      <c r="D173" s="2"/>
      <c r="E173" s="2"/>
      <c r="F173" s="2"/>
      <c r="G173" s="2"/>
      <c r="H173" s="2"/>
      <c r="I173" s="2"/>
      <c r="J173" s="2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2"/>
      <c r="AQ173" s="2"/>
      <c r="AR173" s="2"/>
      <c r="AS173" s="2"/>
      <c r="AT173" s="2"/>
      <c r="AU173" s="2"/>
      <c r="AV173" s="22"/>
      <c r="AW173" s="2"/>
      <c r="AX173" s="2"/>
      <c r="AY173" s="2"/>
      <c r="AZ173" s="2"/>
      <c r="BA173" s="2"/>
      <c r="BB173" s="2"/>
      <c r="BC173" s="2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2:77">
      <c r="B174" s="2"/>
      <c r="C174" s="2"/>
      <c r="D174" s="2"/>
      <c r="E174" s="2"/>
      <c r="F174" s="2"/>
      <c r="G174" s="2"/>
      <c r="H174" s="2"/>
      <c r="I174" s="2"/>
      <c r="J174" s="2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2"/>
      <c r="AQ174" s="2"/>
      <c r="AR174" s="2"/>
      <c r="AS174" s="2"/>
      <c r="AT174" s="2"/>
      <c r="AU174" s="2"/>
      <c r="AV174" s="22"/>
      <c r="AW174" s="2"/>
      <c r="AX174" s="2"/>
      <c r="AY174" s="2"/>
      <c r="AZ174" s="2"/>
      <c r="BA174" s="2"/>
      <c r="BB174" s="2"/>
      <c r="BC174" s="2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2:77">
      <c r="B175" s="2"/>
      <c r="C175" s="2"/>
      <c r="D175" s="2"/>
      <c r="E175" s="2"/>
      <c r="F175" s="2"/>
      <c r="G175" s="2"/>
      <c r="H175" s="2"/>
      <c r="I175" s="2"/>
      <c r="J175" s="2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2"/>
      <c r="AQ175" s="2"/>
      <c r="AR175" s="2"/>
      <c r="AS175" s="2"/>
      <c r="AT175" s="2"/>
      <c r="AU175" s="2"/>
      <c r="AV175" s="22"/>
      <c r="AW175" s="2"/>
      <c r="AX175" s="2"/>
      <c r="AY175" s="2"/>
      <c r="AZ175" s="2"/>
      <c r="BA175" s="2"/>
      <c r="BB175" s="2"/>
      <c r="BC175" s="2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2:77">
      <c r="B176" s="2"/>
      <c r="C176" s="2"/>
      <c r="D176" s="2"/>
      <c r="E176" s="2"/>
      <c r="F176" s="2"/>
      <c r="G176" s="2"/>
      <c r="H176" s="2"/>
      <c r="I176" s="2"/>
      <c r="J176" s="2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2"/>
      <c r="AQ176" s="2"/>
      <c r="AR176" s="2"/>
      <c r="AS176" s="2"/>
      <c r="AT176" s="2"/>
      <c r="AU176" s="2"/>
      <c r="AV176" s="22"/>
      <c r="AW176" s="2"/>
      <c r="AX176" s="2"/>
      <c r="AY176" s="2"/>
      <c r="AZ176" s="2"/>
      <c r="BA176" s="2"/>
      <c r="BB176" s="2"/>
      <c r="BC176" s="2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2:77">
      <c r="B177" s="2"/>
      <c r="C177" s="2"/>
      <c r="D177" s="2"/>
      <c r="E177" s="2"/>
      <c r="F177" s="2"/>
      <c r="G177" s="2"/>
      <c r="H177" s="2"/>
      <c r="I177" s="2"/>
      <c r="J177" s="2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2"/>
      <c r="AQ177" s="2"/>
      <c r="AR177" s="2"/>
      <c r="AS177" s="2"/>
      <c r="AT177" s="2"/>
      <c r="AU177" s="2"/>
      <c r="AV177" s="22"/>
      <c r="AW177" s="2"/>
      <c r="AX177" s="2"/>
      <c r="AY177" s="2"/>
      <c r="AZ177" s="2"/>
      <c r="BA177" s="2"/>
      <c r="BB177" s="2"/>
      <c r="BC177" s="2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2:77">
      <c r="B178" s="2"/>
      <c r="C178" s="2"/>
      <c r="D178" s="2"/>
      <c r="E178" s="2"/>
      <c r="F178" s="2"/>
      <c r="G178" s="2"/>
      <c r="H178" s="2"/>
      <c r="I178" s="2"/>
      <c r="J178" s="2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2"/>
      <c r="AQ178" s="2"/>
      <c r="AR178" s="2"/>
      <c r="AS178" s="2"/>
      <c r="AT178" s="2"/>
      <c r="AU178" s="2"/>
      <c r="AV178" s="22"/>
      <c r="AW178" s="2"/>
      <c r="AX178" s="2"/>
      <c r="AY178" s="2"/>
      <c r="AZ178" s="2"/>
      <c r="BA178" s="2"/>
      <c r="BB178" s="2"/>
      <c r="BC178" s="2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2:77">
      <c r="B179" s="2"/>
      <c r="C179" s="2"/>
      <c r="D179" s="2"/>
      <c r="E179" s="2"/>
      <c r="F179" s="2"/>
      <c r="G179" s="2"/>
      <c r="H179" s="2"/>
      <c r="I179" s="2"/>
      <c r="J179" s="2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2"/>
      <c r="AQ179" s="2"/>
      <c r="AR179" s="2"/>
      <c r="AS179" s="2"/>
      <c r="AT179" s="2"/>
      <c r="AU179" s="2"/>
      <c r="AV179" s="22"/>
      <c r="AW179" s="2"/>
      <c r="AX179" s="2"/>
      <c r="AY179" s="2"/>
      <c r="AZ179" s="2"/>
      <c r="BA179" s="2"/>
      <c r="BB179" s="2"/>
      <c r="BC179" s="2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2:77">
      <c r="B180" s="2"/>
      <c r="C180" s="2"/>
      <c r="D180" s="2"/>
      <c r="E180" s="2"/>
      <c r="F180" s="2"/>
      <c r="G180" s="2"/>
      <c r="H180" s="2"/>
      <c r="I180" s="2"/>
      <c r="J180" s="2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2"/>
      <c r="AQ180" s="2"/>
      <c r="AR180" s="2"/>
      <c r="AS180" s="2"/>
      <c r="AT180" s="2"/>
      <c r="AU180" s="2"/>
      <c r="AV180" s="22"/>
      <c r="AW180" s="2"/>
      <c r="AX180" s="2"/>
      <c r="AY180" s="2"/>
      <c r="AZ180" s="2"/>
      <c r="BA180" s="2"/>
      <c r="BB180" s="2"/>
      <c r="BC180" s="2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2:77">
      <c r="B181" s="2"/>
      <c r="C181" s="2"/>
      <c r="D181" s="2"/>
      <c r="E181" s="2"/>
      <c r="F181" s="2"/>
      <c r="G181" s="2"/>
      <c r="H181" s="2"/>
      <c r="I181" s="2"/>
      <c r="J181" s="2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2"/>
      <c r="AQ181" s="2"/>
      <c r="AR181" s="2"/>
      <c r="AS181" s="2"/>
      <c r="AT181" s="2"/>
      <c r="AU181" s="2"/>
      <c r="AV181" s="22"/>
      <c r="AW181" s="2"/>
      <c r="AX181" s="2"/>
      <c r="AY181" s="2"/>
      <c r="AZ181" s="2"/>
      <c r="BA181" s="2"/>
      <c r="BB181" s="2"/>
      <c r="BC181" s="2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2:77">
      <c r="B182" s="2"/>
      <c r="C182" s="2"/>
      <c r="D182" s="2"/>
      <c r="E182" s="2"/>
      <c r="F182" s="2"/>
      <c r="G182" s="2"/>
      <c r="H182" s="2"/>
      <c r="I182" s="2"/>
      <c r="J182" s="2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2"/>
      <c r="AQ182" s="2"/>
      <c r="AR182" s="2"/>
      <c r="AS182" s="2"/>
      <c r="AT182" s="2"/>
      <c r="AU182" s="2"/>
      <c r="AV182" s="22"/>
      <c r="AW182" s="2"/>
      <c r="AX182" s="2"/>
      <c r="AY182" s="2"/>
      <c r="AZ182" s="2"/>
      <c r="BA182" s="2"/>
      <c r="BB182" s="2"/>
      <c r="BC182" s="2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2:77">
      <c r="B183" s="2"/>
      <c r="C183" s="2"/>
      <c r="D183" s="2"/>
      <c r="E183" s="2"/>
      <c r="F183" s="2"/>
      <c r="G183" s="2"/>
      <c r="H183" s="2"/>
      <c r="I183" s="2"/>
      <c r="J183" s="2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2"/>
      <c r="AQ183" s="2"/>
      <c r="AR183" s="2"/>
      <c r="AS183" s="2"/>
      <c r="AT183" s="2"/>
      <c r="AU183" s="2"/>
      <c r="AV183" s="22"/>
      <c r="AW183" s="2"/>
      <c r="AX183" s="2"/>
      <c r="AY183" s="2"/>
      <c r="AZ183" s="2"/>
      <c r="BA183" s="2"/>
      <c r="BB183" s="2"/>
      <c r="BC183" s="2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2:77">
      <c r="B184" s="2"/>
      <c r="C184" s="2"/>
      <c r="D184" s="2"/>
      <c r="E184" s="2"/>
      <c r="F184" s="2"/>
      <c r="G184" s="2"/>
      <c r="H184" s="2"/>
      <c r="I184" s="2"/>
      <c r="J184" s="2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2"/>
      <c r="AQ184" s="2"/>
      <c r="AR184" s="2"/>
      <c r="AS184" s="2"/>
      <c r="AT184" s="2"/>
      <c r="AU184" s="2"/>
      <c r="AV184" s="22"/>
      <c r="AW184" s="2"/>
      <c r="AX184" s="2"/>
      <c r="AY184" s="2"/>
      <c r="AZ184" s="2"/>
      <c r="BA184" s="2"/>
      <c r="BB184" s="2"/>
      <c r="BC184" s="2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2:77">
      <c r="B185" s="2"/>
      <c r="C185" s="2"/>
      <c r="D185" s="2"/>
      <c r="E185" s="2"/>
      <c r="F185" s="2"/>
      <c r="G185" s="2"/>
      <c r="H185" s="2"/>
      <c r="I185" s="2"/>
      <c r="J185" s="2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2"/>
      <c r="AQ185" s="2"/>
      <c r="AR185" s="2"/>
      <c r="AS185" s="2"/>
      <c r="AT185" s="2"/>
      <c r="AU185" s="2"/>
      <c r="AV185" s="22"/>
      <c r="AW185" s="2"/>
      <c r="AX185" s="2"/>
      <c r="AY185" s="2"/>
      <c r="AZ185" s="2"/>
      <c r="BA185" s="2"/>
      <c r="BB185" s="2"/>
      <c r="BC185" s="2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2:77">
      <c r="B186" s="2"/>
      <c r="C186" s="2"/>
      <c r="D186" s="2"/>
      <c r="E186" s="2"/>
      <c r="F186" s="2"/>
      <c r="G186" s="2"/>
      <c r="H186" s="2"/>
      <c r="I186" s="2"/>
      <c r="J186" s="2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2"/>
      <c r="AQ186" s="2"/>
      <c r="AR186" s="2"/>
      <c r="AS186" s="2"/>
      <c r="AT186" s="2"/>
      <c r="AU186" s="2"/>
      <c r="AV186" s="22"/>
      <c r="AW186" s="2"/>
      <c r="AX186" s="2"/>
      <c r="AY186" s="2"/>
      <c r="AZ186" s="2"/>
      <c r="BA186" s="2"/>
      <c r="BB186" s="2"/>
      <c r="BC186" s="2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2:77">
      <c r="B187" s="2"/>
      <c r="C187" s="2"/>
      <c r="D187" s="2"/>
      <c r="E187" s="2"/>
      <c r="F187" s="2"/>
      <c r="G187" s="2"/>
      <c r="H187" s="2"/>
      <c r="I187" s="2"/>
      <c r="J187" s="2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2"/>
      <c r="AQ187" s="2"/>
      <c r="AR187" s="2"/>
      <c r="AS187" s="2"/>
      <c r="AT187" s="2"/>
      <c r="AU187" s="2"/>
      <c r="AV187" s="22"/>
      <c r="AW187" s="2"/>
      <c r="AX187" s="2"/>
      <c r="AY187" s="2"/>
      <c r="AZ187" s="2"/>
      <c r="BA187" s="2"/>
      <c r="BB187" s="2"/>
      <c r="BC187" s="2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2:77">
      <c r="B188" s="2"/>
      <c r="C188" s="2"/>
      <c r="D188" s="2"/>
      <c r="E188" s="2"/>
      <c r="F188" s="2"/>
      <c r="G188" s="2"/>
      <c r="H188" s="2"/>
      <c r="I188" s="2"/>
      <c r="J188" s="2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2"/>
      <c r="AQ188" s="2"/>
      <c r="AR188" s="2"/>
      <c r="AS188" s="2"/>
      <c r="AT188" s="2"/>
      <c r="AU188" s="2"/>
      <c r="AV188" s="22"/>
      <c r="AW188" s="2"/>
      <c r="AX188" s="2"/>
      <c r="AY188" s="2"/>
      <c r="AZ188" s="2"/>
      <c r="BA188" s="2"/>
      <c r="BB188" s="2"/>
      <c r="BC188" s="2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2:77">
      <c r="B189" s="2"/>
      <c r="C189" s="2"/>
      <c r="D189" s="2"/>
      <c r="E189" s="2"/>
      <c r="F189" s="2"/>
      <c r="G189" s="2"/>
      <c r="H189" s="2"/>
      <c r="I189" s="2"/>
      <c r="J189" s="2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2"/>
      <c r="AQ189" s="2"/>
      <c r="AR189" s="2"/>
      <c r="AS189" s="2"/>
      <c r="AT189" s="2"/>
      <c r="AU189" s="2"/>
      <c r="AV189" s="22"/>
      <c r="AW189" s="2"/>
      <c r="AX189" s="2"/>
      <c r="AY189" s="2"/>
      <c r="AZ189" s="2"/>
      <c r="BA189" s="2"/>
      <c r="BB189" s="2"/>
      <c r="BC189" s="2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2:77">
      <c r="B190" s="2"/>
      <c r="C190" s="2"/>
      <c r="D190" s="2"/>
      <c r="E190" s="2"/>
      <c r="F190" s="2"/>
      <c r="G190" s="2"/>
      <c r="H190" s="2"/>
      <c r="I190" s="2"/>
      <c r="J190" s="2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2"/>
      <c r="AQ190" s="2"/>
      <c r="AR190" s="2"/>
      <c r="AS190" s="2"/>
      <c r="AT190" s="2"/>
      <c r="AU190" s="2"/>
      <c r="AV190" s="22"/>
      <c r="AW190" s="2"/>
      <c r="AX190" s="2"/>
      <c r="AY190" s="2"/>
      <c r="AZ190" s="2"/>
      <c r="BA190" s="2"/>
      <c r="BB190" s="2"/>
      <c r="BC190" s="2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2:77">
      <c r="B191" s="2"/>
      <c r="C191" s="2"/>
      <c r="D191" s="2"/>
      <c r="E191" s="2"/>
      <c r="F191" s="2"/>
      <c r="G191" s="2"/>
      <c r="H191" s="2"/>
      <c r="I191" s="2"/>
      <c r="J191" s="2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2"/>
      <c r="AQ191" s="2"/>
      <c r="AR191" s="2"/>
      <c r="AS191" s="2"/>
      <c r="AT191" s="2"/>
      <c r="AU191" s="2"/>
      <c r="AV191" s="22"/>
      <c r="AW191" s="2"/>
      <c r="AX191" s="2"/>
      <c r="AY191" s="2"/>
      <c r="AZ191" s="2"/>
      <c r="BA191" s="2"/>
      <c r="BB191" s="2"/>
      <c r="BC191" s="2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2:77">
      <c r="B192" s="2"/>
      <c r="C192" s="2"/>
      <c r="D192" s="2"/>
      <c r="E192" s="2"/>
      <c r="F192" s="2"/>
      <c r="G192" s="2"/>
      <c r="H192" s="2"/>
      <c r="I192" s="2"/>
      <c r="J192" s="2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2"/>
      <c r="AQ192" s="2"/>
      <c r="AR192" s="2"/>
      <c r="AS192" s="2"/>
      <c r="AT192" s="2"/>
      <c r="AU192" s="2"/>
      <c r="AV192" s="22"/>
      <c r="AW192" s="2"/>
      <c r="AX192" s="2"/>
      <c r="AY192" s="2"/>
      <c r="AZ192" s="2"/>
      <c r="BA192" s="2"/>
      <c r="BB192" s="2"/>
      <c r="BC192" s="2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2:77">
      <c r="B193" s="2"/>
      <c r="C193" s="2"/>
      <c r="D193" s="2"/>
      <c r="E193" s="2"/>
      <c r="F193" s="2"/>
      <c r="G193" s="2"/>
      <c r="H193" s="2"/>
      <c r="I193" s="2"/>
      <c r="J193" s="2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2"/>
      <c r="AQ193" s="2"/>
      <c r="AR193" s="2"/>
      <c r="AS193" s="2"/>
      <c r="AT193" s="2"/>
      <c r="AU193" s="2"/>
      <c r="AV193" s="22"/>
      <c r="AW193" s="2"/>
      <c r="AX193" s="2"/>
      <c r="AY193" s="2"/>
      <c r="AZ193" s="2"/>
      <c r="BA193" s="2"/>
      <c r="BB193" s="2"/>
      <c r="BC193" s="2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2:77">
      <c r="B194" s="2"/>
      <c r="C194" s="2"/>
      <c r="D194" s="2"/>
      <c r="E194" s="2"/>
      <c r="F194" s="2"/>
      <c r="G194" s="2"/>
      <c r="H194" s="2"/>
      <c r="I194" s="2"/>
      <c r="J194" s="2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2"/>
      <c r="AQ194" s="2"/>
      <c r="AR194" s="2"/>
      <c r="AS194" s="2"/>
      <c r="AT194" s="2"/>
      <c r="AU194" s="2"/>
      <c r="AV194" s="22"/>
      <c r="AW194" s="2"/>
      <c r="AX194" s="2"/>
      <c r="AY194" s="2"/>
      <c r="AZ194" s="2"/>
      <c r="BA194" s="2"/>
      <c r="BB194" s="2"/>
      <c r="BC194" s="2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2:77">
      <c r="B195" s="2"/>
      <c r="C195" s="2"/>
      <c r="D195" s="2"/>
      <c r="E195" s="2"/>
      <c r="F195" s="2"/>
      <c r="G195" s="2"/>
      <c r="H195" s="2"/>
      <c r="I195" s="2"/>
      <c r="J195" s="2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2"/>
      <c r="AQ195" s="2"/>
      <c r="AR195" s="2"/>
      <c r="AS195" s="2"/>
      <c r="AT195" s="2"/>
      <c r="AU195" s="2"/>
      <c r="AV195" s="22"/>
      <c r="AW195" s="2"/>
      <c r="AX195" s="2"/>
      <c r="AY195" s="2"/>
      <c r="AZ195" s="2"/>
      <c r="BA195" s="2"/>
      <c r="BB195" s="2"/>
      <c r="BC195" s="2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2:77">
      <c r="B196" s="2"/>
      <c r="C196" s="2"/>
      <c r="D196" s="2"/>
      <c r="E196" s="2"/>
      <c r="F196" s="2"/>
      <c r="G196" s="2"/>
      <c r="H196" s="2"/>
      <c r="I196" s="2"/>
      <c r="J196" s="2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2"/>
      <c r="AQ196" s="2"/>
      <c r="AR196" s="2"/>
      <c r="AS196" s="2"/>
      <c r="AT196" s="2"/>
      <c r="AU196" s="2"/>
      <c r="AV196" s="22"/>
      <c r="AW196" s="2"/>
      <c r="AX196" s="2"/>
      <c r="AY196" s="2"/>
      <c r="AZ196" s="2"/>
      <c r="BA196" s="2"/>
      <c r="BB196" s="2"/>
      <c r="BC196" s="2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2:77">
      <c r="B197" s="2"/>
      <c r="C197" s="2"/>
      <c r="D197" s="2"/>
      <c r="E197" s="2"/>
      <c r="F197" s="2"/>
      <c r="G197" s="2"/>
      <c r="H197" s="2"/>
      <c r="I197" s="2"/>
      <c r="J197" s="2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2"/>
      <c r="AQ197" s="2"/>
      <c r="AR197" s="2"/>
      <c r="AS197" s="2"/>
      <c r="AT197" s="2"/>
      <c r="AU197" s="2"/>
      <c r="AV197" s="22"/>
      <c r="AW197" s="2"/>
      <c r="AX197" s="2"/>
      <c r="AY197" s="2"/>
      <c r="AZ197" s="2"/>
      <c r="BA197" s="2"/>
      <c r="BB197" s="2"/>
      <c r="BC197" s="2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2:77">
      <c r="B198" s="2"/>
      <c r="C198" s="2"/>
      <c r="D198" s="2"/>
      <c r="E198" s="2"/>
      <c r="F198" s="2"/>
      <c r="G198" s="2"/>
      <c r="H198" s="2"/>
      <c r="I198" s="2"/>
      <c r="J198" s="2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2"/>
      <c r="AQ198" s="2"/>
      <c r="AR198" s="2"/>
      <c r="AS198" s="2"/>
      <c r="AT198" s="2"/>
      <c r="AU198" s="2"/>
      <c r="AV198" s="22"/>
      <c r="AW198" s="2"/>
      <c r="AX198" s="2"/>
      <c r="AY198" s="2"/>
      <c r="AZ198" s="2"/>
      <c r="BA198" s="2"/>
      <c r="BB198" s="2"/>
      <c r="BC198" s="2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2:77">
      <c r="B199" s="2"/>
      <c r="C199" s="2"/>
      <c r="D199" s="2"/>
      <c r="E199" s="2"/>
      <c r="F199" s="2"/>
      <c r="G199" s="2"/>
      <c r="H199" s="2"/>
      <c r="I199" s="2"/>
      <c r="J199" s="2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2"/>
      <c r="AQ199" s="2"/>
      <c r="AR199" s="2"/>
      <c r="AS199" s="2"/>
      <c r="AT199" s="2"/>
      <c r="AU199" s="2"/>
      <c r="AV199" s="22"/>
      <c r="AW199" s="2"/>
      <c r="AX199" s="2"/>
      <c r="AY199" s="2"/>
      <c r="AZ199" s="2"/>
      <c r="BA199" s="2"/>
      <c r="BB199" s="2"/>
      <c r="BC199" s="2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2:77">
      <c r="B200" s="2"/>
      <c r="C200" s="2"/>
      <c r="D200" s="2"/>
      <c r="E200" s="2"/>
      <c r="F200" s="2"/>
      <c r="G200" s="2"/>
      <c r="H200" s="2"/>
      <c r="I200" s="2"/>
      <c r="J200" s="2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2"/>
      <c r="AQ200" s="2"/>
      <c r="AR200" s="2"/>
      <c r="AS200" s="2"/>
      <c r="AT200" s="2"/>
      <c r="AU200" s="2"/>
      <c r="AV200" s="22"/>
      <c r="AW200" s="2"/>
      <c r="AX200" s="2"/>
      <c r="AY200" s="2"/>
      <c r="AZ200" s="2"/>
      <c r="BA200" s="2"/>
      <c r="BB200" s="2"/>
      <c r="BC200" s="2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2:77">
      <c r="B201" s="2"/>
      <c r="C201" s="2"/>
      <c r="D201" s="2"/>
      <c r="E201" s="2"/>
      <c r="F201" s="2"/>
      <c r="G201" s="2"/>
      <c r="H201" s="2"/>
      <c r="I201" s="2"/>
      <c r="J201" s="2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2"/>
      <c r="AQ201" s="2"/>
      <c r="AR201" s="2"/>
      <c r="AS201" s="2"/>
      <c r="AT201" s="2"/>
      <c r="AU201" s="2"/>
      <c r="AV201" s="22"/>
      <c r="AW201" s="2"/>
      <c r="AX201" s="2"/>
      <c r="AY201" s="2"/>
      <c r="AZ201" s="2"/>
      <c r="BA201" s="2"/>
      <c r="BB201" s="2"/>
      <c r="BC201" s="2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2:77">
      <c r="B202" s="2"/>
      <c r="C202" s="2"/>
      <c r="D202" s="2"/>
      <c r="E202" s="2"/>
      <c r="F202" s="2"/>
      <c r="G202" s="2"/>
      <c r="H202" s="2"/>
      <c r="I202" s="2"/>
      <c r="J202" s="2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2"/>
      <c r="AQ202" s="2"/>
      <c r="AR202" s="2"/>
      <c r="AS202" s="2"/>
      <c r="AT202" s="2"/>
      <c r="AU202" s="2"/>
      <c r="AV202" s="22"/>
      <c r="AW202" s="2"/>
      <c r="AX202" s="2"/>
      <c r="AY202" s="2"/>
      <c r="AZ202" s="2"/>
      <c r="BA202" s="2"/>
      <c r="BB202" s="2"/>
      <c r="BC202" s="2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2:77">
      <c r="B203" s="2"/>
      <c r="C203" s="2"/>
      <c r="D203" s="2"/>
      <c r="E203" s="2"/>
      <c r="F203" s="2"/>
      <c r="G203" s="2"/>
      <c r="H203" s="2"/>
      <c r="I203" s="2"/>
      <c r="J203" s="2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2"/>
      <c r="AQ203" s="2"/>
      <c r="AR203" s="2"/>
      <c r="AS203" s="2"/>
      <c r="AT203" s="2"/>
      <c r="AU203" s="2"/>
      <c r="AV203" s="22"/>
      <c r="AW203" s="2"/>
      <c r="AX203" s="2"/>
      <c r="AY203" s="2"/>
      <c r="AZ203" s="2"/>
      <c r="BA203" s="2"/>
      <c r="BB203" s="2"/>
      <c r="BC203" s="2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2:77">
      <c r="B204" s="2"/>
      <c r="C204" s="2"/>
      <c r="D204" s="2"/>
      <c r="E204" s="2"/>
      <c r="F204" s="2"/>
      <c r="G204" s="2"/>
      <c r="H204" s="2"/>
      <c r="I204" s="2"/>
      <c r="J204" s="2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2"/>
      <c r="AQ204" s="2"/>
      <c r="AR204" s="2"/>
      <c r="AS204" s="2"/>
      <c r="AT204" s="2"/>
      <c r="AU204" s="2"/>
      <c r="AV204" s="22"/>
      <c r="AW204" s="2"/>
      <c r="AX204" s="2"/>
      <c r="AY204" s="2"/>
      <c r="AZ204" s="2"/>
      <c r="BA204" s="2"/>
      <c r="BB204" s="2"/>
      <c r="BC204" s="2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2:77">
      <c r="B205" s="2"/>
      <c r="C205" s="2"/>
      <c r="D205" s="2"/>
      <c r="E205" s="2"/>
      <c r="F205" s="2"/>
      <c r="G205" s="2"/>
      <c r="H205" s="2"/>
      <c r="I205" s="2"/>
      <c r="J205" s="2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2"/>
      <c r="AQ205" s="2"/>
      <c r="AR205" s="2"/>
      <c r="AS205" s="2"/>
      <c r="AT205" s="2"/>
      <c r="AU205" s="2"/>
      <c r="AV205" s="22"/>
      <c r="AW205" s="2"/>
      <c r="AX205" s="2"/>
      <c r="AY205" s="2"/>
      <c r="AZ205" s="2"/>
      <c r="BA205" s="2"/>
      <c r="BB205" s="2"/>
      <c r="BC205" s="2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2:77">
      <c r="B206" s="2"/>
      <c r="C206" s="2"/>
      <c r="D206" s="2"/>
      <c r="E206" s="2"/>
      <c r="F206" s="2"/>
      <c r="G206" s="2"/>
      <c r="H206" s="2"/>
      <c r="I206" s="2"/>
      <c r="J206" s="2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2"/>
      <c r="AQ206" s="2"/>
      <c r="AR206" s="2"/>
      <c r="AS206" s="2"/>
      <c r="AT206" s="2"/>
      <c r="AU206" s="2"/>
      <c r="AV206" s="22"/>
      <c r="AW206" s="2"/>
      <c r="AX206" s="2"/>
      <c r="AY206" s="2"/>
      <c r="AZ206" s="2"/>
      <c r="BA206" s="2"/>
      <c r="BB206" s="2"/>
      <c r="BC206" s="2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2:77">
      <c r="B207" s="2"/>
      <c r="C207" s="2"/>
      <c r="D207" s="2"/>
      <c r="E207" s="2"/>
      <c r="F207" s="2"/>
      <c r="G207" s="2"/>
      <c r="H207" s="2"/>
      <c r="I207" s="2"/>
      <c r="J207" s="2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2"/>
      <c r="AQ207" s="2"/>
      <c r="AR207" s="2"/>
      <c r="AS207" s="2"/>
      <c r="AT207" s="2"/>
      <c r="AU207" s="2"/>
      <c r="AV207" s="22"/>
      <c r="AW207" s="2"/>
      <c r="AX207" s="2"/>
      <c r="AY207" s="2"/>
      <c r="AZ207" s="2"/>
      <c r="BA207" s="2"/>
      <c r="BB207" s="2"/>
      <c r="BC207" s="2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2:77">
      <c r="B208" s="2"/>
      <c r="C208" s="2"/>
      <c r="D208" s="2"/>
      <c r="E208" s="2"/>
      <c r="F208" s="2"/>
      <c r="G208" s="2"/>
      <c r="H208" s="2"/>
      <c r="I208" s="2"/>
      <c r="J208" s="2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2"/>
      <c r="AQ208" s="2"/>
      <c r="AR208" s="2"/>
      <c r="AS208" s="2"/>
      <c r="AT208" s="2"/>
      <c r="AU208" s="2"/>
      <c r="AV208" s="22"/>
      <c r="AW208" s="2"/>
      <c r="AX208" s="2"/>
      <c r="AY208" s="2"/>
      <c r="AZ208" s="2"/>
      <c r="BA208" s="2"/>
      <c r="BB208" s="2"/>
      <c r="BC208" s="2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2:77">
      <c r="B209" s="2"/>
      <c r="C209" s="2"/>
      <c r="D209" s="2"/>
      <c r="E209" s="2"/>
      <c r="F209" s="2"/>
      <c r="G209" s="2"/>
      <c r="H209" s="2"/>
      <c r="I209" s="2"/>
      <c r="J209" s="2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2"/>
      <c r="AQ209" s="2"/>
      <c r="AR209" s="2"/>
      <c r="AS209" s="2"/>
      <c r="AT209" s="2"/>
      <c r="AU209" s="2"/>
      <c r="AV209" s="22"/>
      <c r="AW209" s="2"/>
      <c r="AX209" s="2"/>
      <c r="AY209" s="2"/>
      <c r="AZ209" s="2"/>
      <c r="BA209" s="2"/>
      <c r="BB209" s="2"/>
      <c r="BC209" s="2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2:77">
      <c r="B210" s="2"/>
      <c r="C210" s="2"/>
      <c r="D210" s="2"/>
      <c r="E210" s="2"/>
      <c r="F210" s="2"/>
      <c r="G210" s="2"/>
      <c r="H210" s="2"/>
      <c r="I210" s="2"/>
      <c r="J210" s="2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2"/>
      <c r="AQ210" s="2"/>
      <c r="AR210" s="2"/>
      <c r="AS210" s="2"/>
      <c r="AT210" s="2"/>
      <c r="AU210" s="2"/>
      <c r="AV210" s="22"/>
      <c r="AW210" s="2"/>
      <c r="AX210" s="2"/>
      <c r="AY210" s="2"/>
      <c r="AZ210" s="2"/>
      <c r="BA210" s="2"/>
      <c r="BB210" s="2"/>
      <c r="BC210" s="2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2:77">
      <c r="B211" s="2"/>
      <c r="C211" s="2"/>
      <c r="D211" s="2"/>
      <c r="E211" s="2"/>
      <c r="F211" s="2"/>
      <c r="G211" s="2"/>
      <c r="H211" s="2"/>
      <c r="I211" s="2"/>
      <c r="J211" s="2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2"/>
      <c r="AQ211" s="2"/>
      <c r="AR211" s="2"/>
      <c r="AS211" s="2"/>
      <c r="AT211" s="2"/>
      <c r="AU211" s="2"/>
      <c r="AV211" s="22"/>
      <c r="AW211" s="2"/>
      <c r="AX211" s="2"/>
      <c r="AY211" s="2"/>
      <c r="AZ211" s="2"/>
      <c r="BA211" s="2"/>
      <c r="BB211" s="2"/>
      <c r="BC211" s="2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2:77">
      <c r="B212" s="2"/>
      <c r="C212" s="2"/>
      <c r="D212" s="2"/>
      <c r="E212" s="2"/>
      <c r="F212" s="2"/>
      <c r="G212" s="2"/>
      <c r="H212" s="2"/>
      <c r="I212" s="2"/>
      <c r="J212" s="2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2"/>
      <c r="AQ212" s="2"/>
      <c r="AR212" s="2"/>
      <c r="AS212" s="2"/>
      <c r="AT212" s="2"/>
      <c r="AU212" s="2"/>
      <c r="AV212" s="22"/>
      <c r="AW212" s="2"/>
      <c r="AX212" s="2"/>
      <c r="AY212" s="2"/>
      <c r="AZ212" s="2"/>
      <c r="BA212" s="2"/>
      <c r="BB212" s="2"/>
      <c r="BC212" s="2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2:77">
      <c r="B213" s="2"/>
      <c r="C213" s="2"/>
      <c r="D213" s="2"/>
      <c r="E213" s="2"/>
      <c r="F213" s="2"/>
      <c r="G213" s="2"/>
      <c r="H213" s="2"/>
      <c r="I213" s="2"/>
      <c r="J213" s="2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2"/>
      <c r="AQ213" s="2"/>
      <c r="AR213" s="2"/>
      <c r="AS213" s="2"/>
      <c r="AT213" s="2"/>
      <c r="AU213" s="2"/>
      <c r="AV213" s="22"/>
      <c r="AW213" s="2"/>
      <c r="AX213" s="2"/>
      <c r="AY213" s="2"/>
      <c r="AZ213" s="2"/>
      <c r="BA213" s="2"/>
      <c r="BB213" s="2"/>
      <c r="BC213" s="2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2:77">
      <c r="B214" s="2"/>
      <c r="C214" s="2"/>
      <c r="D214" s="2"/>
      <c r="E214" s="2"/>
      <c r="F214" s="2"/>
      <c r="G214" s="2"/>
      <c r="H214" s="2"/>
      <c r="I214" s="2"/>
      <c r="J214" s="2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2"/>
      <c r="AQ214" s="2"/>
      <c r="AR214" s="2"/>
      <c r="AS214" s="2"/>
      <c r="AT214" s="2"/>
      <c r="AU214" s="2"/>
      <c r="AV214" s="22"/>
      <c r="AW214" s="2"/>
      <c r="AX214" s="2"/>
      <c r="AY214" s="2"/>
      <c r="AZ214" s="2"/>
      <c r="BA214" s="2"/>
      <c r="BB214" s="2"/>
      <c r="BC214" s="2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2:77">
      <c r="B215" s="2"/>
      <c r="C215" s="2"/>
      <c r="D215" s="2"/>
      <c r="E215" s="2"/>
      <c r="F215" s="2"/>
      <c r="G215" s="2"/>
      <c r="H215" s="2"/>
      <c r="I215" s="2"/>
      <c r="J215" s="2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2"/>
      <c r="AQ215" s="2"/>
      <c r="AR215" s="2"/>
      <c r="AS215" s="2"/>
      <c r="AT215" s="2"/>
      <c r="AU215" s="2"/>
      <c r="AV215" s="22"/>
      <c r="AW215" s="2"/>
      <c r="AX215" s="2"/>
      <c r="AY215" s="2"/>
      <c r="AZ215" s="2"/>
      <c r="BA215" s="2"/>
      <c r="BB215" s="2"/>
      <c r="BC215" s="2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2:77">
      <c r="B216" s="2"/>
      <c r="C216" s="2"/>
      <c r="D216" s="2"/>
      <c r="E216" s="2"/>
      <c r="F216" s="2"/>
      <c r="G216" s="2"/>
      <c r="H216" s="2"/>
      <c r="I216" s="2"/>
      <c r="J216" s="2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2"/>
      <c r="AQ216" s="2"/>
      <c r="AR216" s="2"/>
      <c r="AS216" s="2"/>
      <c r="AT216" s="2"/>
      <c r="AU216" s="2"/>
      <c r="AV216" s="22"/>
      <c r="AW216" s="2"/>
      <c r="AX216" s="2"/>
      <c r="AY216" s="2"/>
      <c r="AZ216" s="2"/>
      <c r="BA216" s="2"/>
      <c r="BB216" s="2"/>
      <c r="BC216" s="2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2:77">
      <c r="B217" s="2"/>
      <c r="C217" s="2"/>
      <c r="D217" s="2"/>
      <c r="E217" s="2"/>
      <c r="F217" s="2"/>
      <c r="G217" s="2"/>
      <c r="H217" s="2"/>
      <c r="I217" s="2"/>
      <c r="J217" s="2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2"/>
      <c r="AQ217" s="2"/>
      <c r="AR217" s="2"/>
      <c r="AS217" s="2"/>
      <c r="AT217" s="2"/>
      <c r="AU217" s="2"/>
      <c r="AV217" s="22"/>
      <c r="AW217" s="2"/>
      <c r="AX217" s="2"/>
      <c r="AY217" s="2"/>
      <c r="AZ217" s="2"/>
      <c r="BA217" s="2"/>
      <c r="BB217" s="2"/>
      <c r="BC217" s="2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2:77">
      <c r="B218" s="2"/>
      <c r="C218" s="2"/>
      <c r="D218" s="2"/>
      <c r="E218" s="2"/>
      <c r="F218" s="2"/>
      <c r="G218" s="2"/>
      <c r="H218" s="2"/>
      <c r="I218" s="2"/>
      <c r="J218" s="2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2"/>
      <c r="AQ218" s="2"/>
      <c r="AR218" s="2"/>
      <c r="AS218" s="2"/>
      <c r="AT218" s="2"/>
      <c r="AU218" s="2"/>
      <c r="AV218" s="22"/>
      <c r="AW218" s="2"/>
      <c r="AX218" s="2"/>
      <c r="AY218" s="2"/>
      <c r="AZ218" s="2"/>
      <c r="BA218" s="2"/>
      <c r="BB218" s="2"/>
      <c r="BC218" s="2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2:77">
      <c r="B219" s="2"/>
      <c r="C219" s="2"/>
      <c r="D219" s="2"/>
      <c r="E219" s="2"/>
      <c r="F219" s="2"/>
      <c r="G219" s="2"/>
      <c r="H219" s="2"/>
      <c r="I219" s="2"/>
      <c r="J219" s="2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2"/>
      <c r="AQ219" s="2"/>
      <c r="AR219" s="2"/>
      <c r="AS219" s="2"/>
      <c r="AT219" s="2"/>
      <c r="AU219" s="2"/>
      <c r="AV219" s="22"/>
      <c r="AW219" s="2"/>
      <c r="AX219" s="2"/>
      <c r="AY219" s="2"/>
      <c r="AZ219" s="2"/>
      <c r="BA219" s="2"/>
      <c r="BB219" s="2"/>
      <c r="BC219" s="2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2:77">
      <c r="B220" s="2"/>
      <c r="C220" s="2"/>
      <c r="D220" s="2"/>
      <c r="E220" s="2"/>
      <c r="F220" s="2"/>
      <c r="G220" s="2"/>
      <c r="H220" s="2"/>
      <c r="I220" s="2"/>
      <c r="J220" s="2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2"/>
      <c r="AQ220" s="2"/>
      <c r="AR220" s="2"/>
      <c r="AS220" s="2"/>
      <c r="AT220" s="2"/>
      <c r="AU220" s="2"/>
      <c r="AV220" s="22"/>
      <c r="AW220" s="2"/>
      <c r="AX220" s="2"/>
      <c r="AY220" s="2"/>
      <c r="AZ220" s="2"/>
      <c r="BA220" s="2"/>
      <c r="BB220" s="2"/>
      <c r="BC220" s="2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2:77">
      <c r="B221" s="2"/>
      <c r="C221" s="2"/>
      <c r="D221" s="2"/>
      <c r="E221" s="2"/>
      <c r="F221" s="2"/>
      <c r="G221" s="2"/>
      <c r="H221" s="2"/>
      <c r="I221" s="2"/>
      <c r="J221" s="2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2"/>
      <c r="AQ221" s="2"/>
      <c r="AR221" s="2"/>
      <c r="AS221" s="2"/>
      <c r="AT221" s="2"/>
      <c r="AU221" s="2"/>
      <c r="AV221" s="22"/>
      <c r="AW221" s="2"/>
      <c r="AX221" s="2"/>
      <c r="AY221" s="2"/>
      <c r="AZ221" s="2"/>
      <c r="BA221" s="2"/>
      <c r="BB221" s="2"/>
      <c r="BC221" s="2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2:77">
      <c r="B222" s="2"/>
      <c r="C222" s="2"/>
      <c r="D222" s="2"/>
      <c r="E222" s="2"/>
      <c r="F222" s="2"/>
      <c r="G222" s="2"/>
      <c r="H222" s="2"/>
      <c r="I222" s="2"/>
      <c r="J222" s="2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2"/>
      <c r="AQ222" s="2"/>
      <c r="AR222" s="2"/>
      <c r="AS222" s="2"/>
      <c r="AT222" s="2"/>
      <c r="AU222" s="2"/>
      <c r="AV222" s="22"/>
      <c r="AW222" s="2"/>
      <c r="AX222" s="2"/>
      <c r="AY222" s="2"/>
      <c r="AZ222" s="2"/>
      <c r="BA222" s="2"/>
      <c r="BB222" s="2"/>
      <c r="BC222" s="2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2:77">
      <c r="B223" s="2"/>
      <c r="C223" s="2"/>
      <c r="D223" s="2"/>
      <c r="E223" s="2"/>
      <c r="F223" s="2"/>
      <c r="G223" s="2"/>
      <c r="H223" s="2"/>
      <c r="I223" s="2"/>
      <c r="J223" s="2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2"/>
      <c r="AQ223" s="2"/>
      <c r="AR223" s="2"/>
      <c r="AS223" s="2"/>
      <c r="AT223" s="2"/>
      <c r="AU223" s="2"/>
      <c r="AV223" s="22"/>
      <c r="AW223" s="2"/>
      <c r="AX223" s="2"/>
      <c r="AY223" s="2"/>
      <c r="AZ223" s="2"/>
      <c r="BA223" s="2"/>
      <c r="BB223" s="2"/>
      <c r="BC223" s="2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2:77">
      <c r="B224" s="2"/>
      <c r="C224" s="2"/>
      <c r="D224" s="2"/>
      <c r="E224" s="2"/>
      <c r="F224" s="2"/>
      <c r="G224" s="2"/>
      <c r="H224" s="2"/>
      <c r="I224" s="2"/>
      <c r="J224" s="2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2"/>
      <c r="AQ224" s="2"/>
      <c r="AR224" s="2"/>
      <c r="AS224" s="2"/>
      <c r="AT224" s="2"/>
      <c r="AU224" s="2"/>
      <c r="AV224" s="22"/>
      <c r="AW224" s="2"/>
      <c r="AX224" s="2"/>
      <c r="AY224" s="2"/>
      <c r="AZ224" s="2"/>
      <c r="BA224" s="2"/>
      <c r="BB224" s="2"/>
      <c r="BC224" s="2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2:77">
      <c r="B225" s="2"/>
      <c r="C225" s="2"/>
      <c r="D225" s="2"/>
      <c r="E225" s="2"/>
      <c r="F225" s="2"/>
      <c r="G225" s="2"/>
      <c r="H225" s="2"/>
      <c r="I225" s="2"/>
      <c r="J225" s="2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2"/>
      <c r="AQ225" s="2"/>
      <c r="AR225" s="2"/>
      <c r="AS225" s="2"/>
      <c r="AT225" s="2"/>
      <c r="AU225" s="2"/>
      <c r="AV225" s="22"/>
      <c r="AW225" s="2"/>
      <c r="AX225" s="2"/>
      <c r="AY225" s="2"/>
      <c r="AZ225" s="2"/>
      <c r="BA225" s="2"/>
      <c r="BB225" s="2"/>
      <c r="BC225" s="2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2:77">
      <c r="B226" s="2"/>
      <c r="C226" s="2"/>
      <c r="D226" s="2"/>
      <c r="E226" s="2"/>
      <c r="F226" s="2"/>
      <c r="G226" s="2"/>
      <c r="H226" s="2"/>
      <c r="I226" s="2"/>
      <c r="J226" s="2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2"/>
      <c r="AQ226" s="2"/>
      <c r="AR226" s="2"/>
      <c r="AS226" s="2"/>
      <c r="AT226" s="2"/>
      <c r="AU226" s="2"/>
      <c r="AV226" s="22"/>
      <c r="AW226" s="2"/>
      <c r="AX226" s="2"/>
      <c r="AY226" s="2"/>
      <c r="AZ226" s="2"/>
      <c r="BA226" s="2"/>
      <c r="BB226" s="2"/>
      <c r="BC226" s="2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2:77">
      <c r="B227" s="2"/>
      <c r="C227" s="2"/>
      <c r="D227" s="2"/>
      <c r="E227" s="2"/>
      <c r="F227" s="2"/>
      <c r="G227" s="2"/>
      <c r="H227" s="2"/>
      <c r="I227" s="2"/>
      <c r="J227" s="2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2"/>
      <c r="AQ227" s="2"/>
      <c r="AR227" s="2"/>
      <c r="AS227" s="2"/>
      <c r="AT227" s="2"/>
      <c r="AU227" s="2"/>
      <c r="AV227" s="22"/>
      <c r="AW227" s="2"/>
      <c r="AX227" s="2"/>
      <c r="AY227" s="2"/>
      <c r="AZ227" s="2"/>
      <c r="BA227" s="2"/>
      <c r="BB227" s="2"/>
      <c r="BC227" s="2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2:77">
      <c r="B228" s="2"/>
      <c r="C228" s="2"/>
      <c r="D228" s="2"/>
      <c r="E228" s="2"/>
      <c r="F228" s="2"/>
      <c r="G228" s="2"/>
      <c r="H228" s="2"/>
      <c r="I228" s="2"/>
      <c r="J228" s="2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2"/>
      <c r="AQ228" s="2"/>
      <c r="AR228" s="2"/>
      <c r="AS228" s="2"/>
      <c r="AT228" s="2"/>
      <c r="AU228" s="2"/>
      <c r="AV228" s="22"/>
      <c r="AW228" s="2"/>
      <c r="AX228" s="2"/>
      <c r="AY228" s="2"/>
      <c r="AZ228" s="2"/>
      <c r="BA228" s="2"/>
      <c r="BB228" s="2"/>
      <c r="BC228" s="2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2:77">
      <c r="B229" s="2"/>
      <c r="C229" s="2"/>
      <c r="D229" s="2"/>
      <c r="E229" s="2"/>
      <c r="F229" s="2"/>
      <c r="G229" s="2"/>
      <c r="H229" s="2"/>
      <c r="I229" s="2"/>
      <c r="J229" s="2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2"/>
      <c r="AQ229" s="2"/>
      <c r="AR229" s="2"/>
      <c r="AS229" s="2"/>
      <c r="AT229" s="2"/>
      <c r="AU229" s="2"/>
      <c r="AV229" s="22"/>
      <c r="AW229" s="2"/>
      <c r="AX229" s="2"/>
      <c r="AY229" s="2"/>
      <c r="AZ229" s="2"/>
      <c r="BA229" s="2"/>
      <c r="BB229" s="2"/>
      <c r="BC229" s="2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2:77">
      <c r="B230" s="2"/>
      <c r="C230" s="2"/>
      <c r="D230" s="2"/>
      <c r="E230" s="2"/>
      <c r="F230" s="2"/>
      <c r="G230" s="2"/>
      <c r="H230" s="2"/>
      <c r="I230" s="2"/>
      <c r="J230" s="2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2"/>
      <c r="AQ230" s="2"/>
      <c r="AR230" s="2"/>
      <c r="AS230" s="2"/>
      <c r="AT230" s="2"/>
      <c r="AU230" s="2"/>
      <c r="AV230" s="22"/>
      <c r="AW230" s="2"/>
      <c r="AX230" s="2"/>
      <c r="AY230" s="2"/>
      <c r="AZ230" s="2"/>
      <c r="BA230" s="2"/>
      <c r="BB230" s="2"/>
      <c r="BC230" s="2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2:77">
      <c r="B231" s="2"/>
      <c r="C231" s="2"/>
      <c r="D231" s="2"/>
      <c r="E231" s="2"/>
      <c r="F231" s="2"/>
      <c r="G231" s="2"/>
      <c r="H231" s="2"/>
      <c r="I231" s="2"/>
      <c r="J231" s="2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2"/>
      <c r="AQ231" s="2"/>
      <c r="AR231" s="2"/>
      <c r="AS231" s="2"/>
      <c r="AT231" s="2"/>
      <c r="AU231" s="2"/>
      <c r="AV231" s="22"/>
      <c r="AW231" s="2"/>
      <c r="AX231" s="2"/>
      <c r="AY231" s="2"/>
      <c r="AZ231" s="2"/>
      <c r="BA231" s="2"/>
      <c r="BB231" s="2"/>
      <c r="BC231" s="2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2:77">
      <c r="B232" s="2"/>
      <c r="C232" s="2"/>
      <c r="D232" s="2"/>
      <c r="E232" s="2"/>
      <c r="F232" s="2"/>
      <c r="G232" s="2"/>
      <c r="H232" s="2"/>
      <c r="I232" s="2"/>
      <c r="J232" s="2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2"/>
      <c r="AQ232" s="2"/>
      <c r="AR232" s="2"/>
      <c r="AS232" s="2"/>
      <c r="AT232" s="2"/>
      <c r="AU232" s="2"/>
      <c r="AV232" s="22"/>
      <c r="AW232" s="2"/>
      <c r="AX232" s="2"/>
      <c r="AY232" s="2"/>
      <c r="AZ232" s="2"/>
      <c r="BA232" s="2"/>
      <c r="BB232" s="2"/>
      <c r="BC232" s="2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2:77">
      <c r="B233" s="2"/>
      <c r="C233" s="2"/>
      <c r="D233" s="2"/>
      <c r="E233" s="2"/>
      <c r="F233" s="2"/>
      <c r="G233" s="2"/>
      <c r="H233" s="2"/>
      <c r="I233" s="2"/>
      <c r="J233" s="2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2"/>
      <c r="AQ233" s="2"/>
      <c r="AR233" s="2"/>
      <c r="AS233" s="2"/>
      <c r="AT233" s="2"/>
      <c r="AU233" s="2"/>
      <c r="AV233" s="22"/>
      <c r="AW233" s="2"/>
      <c r="AX233" s="2"/>
      <c r="AY233" s="2"/>
      <c r="AZ233" s="2"/>
      <c r="BA233" s="2"/>
      <c r="BB233" s="2"/>
      <c r="BC233" s="2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2:77">
      <c r="B234" s="2"/>
      <c r="C234" s="2"/>
      <c r="D234" s="2"/>
      <c r="E234" s="2"/>
      <c r="F234" s="2"/>
      <c r="G234" s="2"/>
      <c r="H234" s="2"/>
      <c r="I234" s="2"/>
      <c r="J234" s="2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2"/>
      <c r="AQ234" s="2"/>
      <c r="AR234" s="2"/>
      <c r="AS234" s="2"/>
      <c r="AT234" s="2"/>
      <c r="AU234" s="2"/>
      <c r="AV234" s="22"/>
      <c r="AW234" s="2"/>
      <c r="AX234" s="2"/>
      <c r="AY234" s="2"/>
      <c r="AZ234" s="2"/>
      <c r="BA234" s="2"/>
      <c r="BB234" s="2"/>
      <c r="BC234" s="2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2:77">
      <c r="B235" s="2"/>
      <c r="C235" s="2"/>
      <c r="D235" s="2"/>
      <c r="E235" s="2"/>
      <c r="F235" s="2"/>
      <c r="G235" s="2"/>
      <c r="H235" s="2"/>
      <c r="I235" s="2"/>
      <c r="J235" s="2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2"/>
      <c r="AQ235" s="2"/>
      <c r="AR235" s="2"/>
      <c r="AS235" s="2"/>
      <c r="AT235" s="2"/>
      <c r="AU235" s="2"/>
      <c r="AV235" s="22"/>
      <c r="AW235" s="2"/>
      <c r="AX235" s="2"/>
      <c r="AY235" s="2"/>
      <c r="AZ235" s="2"/>
      <c r="BA235" s="2"/>
      <c r="BB235" s="2"/>
      <c r="BC235" s="2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2:77">
      <c r="B236" s="2"/>
      <c r="C236" s="2"/>
      <c r="D236" s="2"/>
      <c r="E236" s="2"/>
      <c r="F236" s="2"/>
      <c r="G236" s="2"/>
      <c r="H236" s="2"/>
      <c r="I236" s="2"/>
      <c r="J236" s="2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2"/>
      <c r="AQ236" s="2"/>
      <c r="AR236" s="2"/>
      <c r="AS236" s="2"/>
      <c r="AT236" s="2"/>
      <c r="AU236" s="2"/>
      <c r="AV236" s="22"/>
      <c r="AW236" s="2"/>
      <c r="AX236" s="2"/>
      <c r="AY236" s="2"/>
      <c r="AZ236" s="2"/>
      <c r="BA236" s="2"/>
      <c r="BB236" s="2"/>
      <c r="BC236" s="2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2:77">
      <c r="B237" s="2"/>
      <c r="C237" s="2"/>
      <c r="D237" s="2"/>
      <c r="E237" s="2"/>
      <c r="F237" s="2"/>
      <c r="G237" s="2"/>
      <c r="H237" s="2"/>
      <c r="I237" s="2"/>
      <c r="J237" s="2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2"/>
      <c r="AQ237" s="2"/>
      <c r="AR237" s="2"/>
      <c r="AS237" s="2"/>
      <c r="AT237" s="2"/>
      <c r="AU237" s="2"/>
      <c r="AV237" s="22"/>
      <c r="AW237" s="2"/>
      <c r="AX237" s="2"/>
      <c r="AY237" s="2"/>
      <c r="AZ237" s="2"/>
      <c r="BA237" s="2"/>
      <c r="BB237" s="2"/>
      <c r="BC237" s="2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2:77">
      <c r="B238" s="2"/>
      <c r="C238" s="2"/>
      <c r="D238" s="2"/>
      <c r="E238" s="2"/>
      <c r="F238" s="2"/>
      <c r="G238" s="2"/>
      <c r="H238" s="2"/>
      <c r="I238" s="2"/>
      <c r="J238" s="2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2"/>
      <c r="AQ238" s="2"/>
      <c r="AR238" s="2"/>
      <c r="AS238" s="2"/>
      <c r="AT238" s="2"/>
      <c r="AU238" s="2"/>
      <c r="AV238" s="22"/>
      <c r="AW238" s="2"/>
      <c r="AX238" s="2"/>
      <c r="AY238" s="2"/>
      <c r="AZ238" s="2"/>
      <c r="BA238" s="2"/>
      <c r="BB238" s="2"/>
      <c r="BC238" s="2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2:77">
      <c r="B239" s="2"/>
      <c r="C239" s="2"/>
      <c r="D239" s="2"/>
      <c r="E239" s="2"/>
      <c r="F239" s="2"/>
      <c r="G239" s="2"/>
      <c r="H239" s="2"/>
      <c r="I239" s="2"/>
      <c r="J239" s="2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2"/>
      <c r="AQ239" s="2"/>
      <c r="AR239" s="2"/>
      <c r="AS239" s="2"/>
      <c r="AT239" s="2"/>
      <c r="AU239" s="2"/>
      <c r="AV239" s="22"/>
      <c r="AW239" s="2"/>
      <c r="AX239" s="2"/>
      <c r="AY239" s="2"/>
      <c r="AZ239" s="2"/>
      <c r="BA239" s="2"/>
      <c r="BB239" s="2"/>
      <c r="BC239" s="2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2:77">
      <c r="B240" s="2"/>
      <c r="C240" s="2"/>
      <c r="D240" s="2"/>
      <c r="E240" s="2"/>
      <c r="F240" s="2"/>
      <c r="G240" s="2"/>
      <c r="H240" s="2"/>
      <c r="I240" s="2"/>
      <c r="J240" s="2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2"/>
      <c r="AQ240" s="2"/>
      <c r="AR240" s="2"/>
      <c r="AS240" s="2"/>
      <c r="AT240" s="2"/>
      <c r="AU240" s="2"/>
      <c r="AV240" s="22"/>
      <c r="AW240" s="2"/>
      <c r="AX240" s="2"/>
      <c r="AY240" s="2"/>
      <c r="AZ240" s="2"/>
      <c r="BA240" s="2"/>
      <c r="BB240" s="2"/>
      <c r="BC240" s="2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2:77">
      <c r="B241" s="2"/>
      <c r="C241" s="2"/>
      <c r="D241" s="2"/>
      <c r="E241" s="2"/>
      <c r="F241" s="2"/>
      <c r="G241" s="2"/>
      <c r="H241" s="2"/>
      <c r="I241" s="2"/>
      <c r="J241" s="2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2"/>
      <c r="AQ241" s="2"/>
      <c r="AR241" s="2"/>
      <c r="AS241" s="2"/>
      <c r="AT241" s="2"/>
      <c r="AU241" s="2"/>
      <c r="AV241" s="22"/>
      <c r="AW241" s="2"/>
      <c r="AX241" s="2"/>
      <c r="AY241" s="2"/>
      <c r="AZ241" s="2"/>
      <c r="BA241" s="2"/>
      <c r="BB241" s="2"/>
      <c r="BC241" s="2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2:77">
      <c r="B242" s="2"/>
      <c r="C242" s="2"/>
      <c r="D242" s="2"/>
      <c r="E242" s="2"/>
      <c r="F242" s="2"/>
      <c r="G242" s="2"/>
      <c r="H242" s="2"/>
      <c r="I242" s="2"/>
      <c r="J242" s="2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2"/>
      <c r="AQ242" s="2"/>
      <c r="AR242" s="2"/>
      <c r="AS242" s="2"/>
      <c r="AT242" s="2"/>
      <c r="AU242" s="2"/>
      <c r="AV242" s="22"/>
      <c r="AW242" s="2"/>
      <c r="AX242" s="2"/>
      <c r="AY242" s="2"/>
      <c r="AZ242" s="2"/>
      <c r="BA242" s="2"/>
      <c r="BB242" s="2"/>
      <c r="BC242" s="2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2:77">
      <c r="B243" s="2"/>
      <c r="C243" s="2"/>
      <c r="D243" s="2"/>
      <c r="E243" s="2"/>
      <c r="F243" s="2"/>
      <c r="G243" s="2"/>
      <c r="H243" s="2"/>
      <c r="I243" s="2"/>
      <c r="J243" s="2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2"/>
      <c r="AQ243" s="2"/>
      <c r="AR243" s="2"/>
      <c r="AS243" s="2"/>
      <c r="AT243" s="2"/>
      <c r="AU243" s="2"/>
      <c r="AV243" s="22"/>
      <c r="AW243" s="2"/>
      <c r="AX243" s="2"/>
      <c r="AY243" s="2"/>
      <c r="AZ243" s="2"/>
      <c r="BA243" s="2"/>
      <c r="BB243" s="2"/>
      <c r="BC243" s="2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2:77">
      <c r="B244" s="2"/>
      <c r="C244" s="2"/>
      <c r="D244" s="2"/>
      <c r="E244" s="2"/>
      <c r="F244" s="2"/>
      <c r="G244" s="2"/>
      <c r="H244" s="2"/>
      <c r="I244" s="2"/>
      <c r="J244" s="2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2"/>
      <c r="AQ244" s="2"/>
      <c r="AR244" s="2"/>
      <c r="AS244" s="2"/>
      <c r="AT244" s="2"/>
      <c r="AU244" s="2"/>
      <c r="AV244" s="22"/>
      <c r="AW244" s="2"/>
      <c r="AX244" s="2"/>
      <c r="AY244" s="2"/>
      <c r="AZ244" s="2"/>
      <c r="BA244" s="2"/>
      <c r="BB244" s="2"/>
      <c r="BC244" s="2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2:77">
      <c r="B245" s="2"/>
      <c r="C245" s="2"/>
      <c r="D245" s="2"/>
      <c r="E245" s="2"/>
      <c r="F245" s="2"/>
      <c r="G245" s="2"/>
      <c r="H245" s="2"/>
      <c r="I245" s="2"/>
      <c r="J245" s="2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2"/>
      <c r="AQ245" s="2"/>
      <c r="AR245" s="2"/>
      <c r="AS245" s="2"/>
      <c r="AT245" s="2"/>
      <c r="AU245" s="2"/>
      <c r="AV245" s="22"/>
      <c r="AW245" s="2"/>
      <c r="AX245" s="2"/>
      <c r="AY245" s="2"/>
      <c r="AZ245" s="2"/>
      <c r="BA245" s="2"/>
      <c r="BB245" s="2"/>
      <c r="BC245" s="2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2:77">
      <c r="B246" s="2"/>
      <c r="C246" s="2"/>
      <c r="D246" s="2"/>
      <c r="E246" s="2"/>
      <c r="F246" s="2"/>
      <c r="G246" s="2"/>
      <c r="H246" s="2"/>
      <c r="I246" s="2"/>
      <c r="J246" s="2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2"/>
      <c r="AQ246" s="2"/>
      <c r="AR246" s="2"/>
      <c r="AS246" s="2"/>
      <c r="AT246" s="2"/>
      <c r="AU246" s="2"/>
      <c r="AV246" s="22"/>
      <c r="AW246" s="2"/>
      <c r="AX246" s="2"/>
      <c r="AY246" s="2"/>
      <c r="AZ246" s="2"/>
      <c r="BA246" s="2"/>
      <c r="BB246" s="2"/>
      <c r="BC246" s="2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2:77">
      <c r="B247" s="2"/>
      <c r="C247" s="2"/>
      <c r="D247" s="2"/>
      <c r="E247" s="2"/>
      <c r="F247" s="2"/>
      <c r="G247" s="2"/>
      <c r="H247" s="2"/>
      <c r="I247" s="2"/>
      <c r="J247" s="2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2"/>
      <c r="AQ247" s="2"/>
      <c r="AR247" s="2"/>
      <c r="AS247" s="2"/>
      <c r="AT247" s="2"/>
      <c r="AU247" s="2"/>
      <c r="AV247" s="22"/>
      <c r="AW247" s="2"/>
      <c r="AX247" s="2"/>
      <c r="AY247" s="2"/>
      <c r="AZ247" s="2"/>
      <c r="BA247" s="2"/>
      <c r="BB247" s="2"/>
      <c r="BC247" s="2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2:77">
      <c r="B248" s="2"/>
      <c r="C248" s="2"/>
      <c r="D248" s="2"/>
      <c r="E248" s="2"/>
      <c r="F248" s="2"/>
      <c r="G248" s="2"/>
      <c r="H248" s="2"/>
      <c r="I248" s="2"/>
      <c r="J248" s="2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2"/>
      <c r="AQ248" s="2"/>
      <c r="AR248" s="2"/>
      <c r="AS248" s="2"/>
      <c r="AT248" s="2"/>
      <c r="AU248" s="2"/>
      <c r="AV248" s="22"/>
      <c r="AW248" s="2"/>
      <c r="AX248" s="2"/>
      <c r="AY248" s="2"/>
      <c r="AZ248" s="2"/>
      <c r="BA248" s="2"/>
      <c r="BB248" s="2"/>
      <c r="BC248" s="2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2:77">
      <c r="B249" s="2"/>
      <c r="C249" s="2"/>
      <c r="D249" s="2"/>
      <c r="E249" s="2"/>
      <c r="F249" s="2"/>
      <c r="G249" s="2"/>
      <c r="H249" s="2"/>
      <c r="I249" s="2"/>
      <c r="J249" s="2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2"/>
      <c r="AQ249" s="2"/>
      <c r="AR249" s="2"/>
      <c r="AS249" s="2"/>
      <c r="AT249" s="2"/>
      <c r="AU249" s="2"/>
      <c r="AV249" s="22"/>
      <c r="AW249" s="2"/>
      <c r="AX249" s="2"/>
      <c r="AY249" s="2"/>
      <c r="AZ249" s="2"/>
      <c r="BA249" s="2"/>
      <c r="BB249" s="2"/>
      <c r="BC249" s="2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2:77">
      <c r="B250" s="2"/>
      <c r="C250" s="2"/>
      <c r="D250" s="2"/>
      <c r="E250" s="2"/>
      <c r="F250" s="2"/>
      <c r="G250" s="2"/>
      <c r="H250" s="2"/>
      <c r="I250" s="2"/>
      <c r="J250" s="2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2"/>
      <c r="AQ250" s="2"/>
      <c r="AR250" s="2"/>
      <c r="AS250" s="2"/>
      <c r="AT250" s="2"/>
      <c r="AU250" s="2"/>
      <c r="AV250" s="22"/>
      <c r="AW250" s="2"/>
      <c r="AX250" s="2"/>
      <c r="AY250" s="2"/>
      <c r="AZ250" s="2"/>
      <c r="BA250" s="2"/>
      <c r="BB250" s="2"/>
      <c r="BC250" s="2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2:77">
      <c r="B251" s="2"/>
      <c r="C251" s="2"/>
      <c r="D251" s="2"/>
      <c r="E251" s="2"/>
      <c r="F251" s="2"/>
      <c r="G251" s="2"/>
      <c r="H251" s="2"/>
      <c r="I251" s="2"/>
      <c r="J251" s="2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2"/>
      <c r="AQ251" s="2"/>
      <c r="AR251" s="2"/>
      <c r="AS251" s="2"/>
      <c r="AT251" s="2"/>
      <c r="AU251" s="2"/>
      <c r="AV251" s="22"/>
      <c r="AW251" s="2"/>
      <c r="AX251" s="2"/>
      <c r="AY251" s="2"/>
      <c r="AZ251" s="2"/>
      <c r="BA251" s="2"/>
      <c r="BB251" s="2"/>
      <c r="BC251" s="2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2:77">
      <c r="B252" s="2"/>
      <c r="C252" s="2"/>
      <c r="D252" s="2"/>
      <c r="E252" s="2"/>
      <c r="F252" s="2"/>
      <c r="G252" s="2"/>
      <c r="H252" s="2"/>
      <c r="I252" s="2"/>
      <c r="J252" s="2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2"/>
      <c r="AQ252" s="2"/>
      <c r="AR252" s="2"/>
      <c r="AS252" s="2"/>
      <c r="AT252" s="2"/>
      <c r="AU252" s="2"/>
      <c r="AV252" s="22"/>
      <c r="AW252" s="2"/>
      <c r="AX252" s="2"/>
      <c r="AY252" s="2"/>
      <c r="AZ252" s="2"/>
      <c r="BA252" s="2"/>
      <c r="BB252" s="2"/>
      <c r="BC252" s="2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2:77">
      <c r="B253" s="2"/>
      <c r="C253" s="2"/>
      <c r="D253" s="2"/>
      <c r="E253" s="2"/>
      <c r="F253" s="2"/>
      <c r="G253" s="2"/>
      <c r="H253" s="2"/>
      <c r="I253" s="2"/>
      <c r="J253" s="2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2"/>
      <c r="AQ253" s="2"/>
      <c r="AR253" s="2"/>
      <c r="AS253" s="2"/>
      <c r="AT253" s="2"/>
      <c r="AU253" s="2"/>
      <c r="AV253" s="22"/>
      <c r="AW253" s="2"/>
      <c r="AX253" s="2"/>
      <c r="AY253" s="2"/>
      <c r="AZ253" s="2"/>
      <c r="BA253" s="2"/>
      <c r="BB253" s="2"/>
      <c r="BC253" s="2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2:77">
      <c r="B254" s="2"/>
      <c r="C254" s="2"/>
      <c r="D254" s="2"/>
      <c r="E254" s="2"/>
      <c r="F254" s="2"/>
      <c r="G254" s="2"/>
      <c r="H254" s="2"/>
      <c r="I254" s="2"/>
      <c r="J254" s="2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2"/>
      <c r="AQ254" s="2"/>
      <c r="AR254" s="2"/>
      <c r="AS254" s="2"/>
      <c r="AT254" s="2"/>
      <c r="AU254" s="2"/>
      <c r="AV254" s="22"/>
      <c r="AW254" s="2"/>
      <c r="AX254" s="2"/>
      <c r="AY254" s="2"/>
      <c r="AZ254" s="2"/>
      <c r="BA254" s="2"/>
      <c r="BB254" s="2"/>
      <c r="BC254" s="2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2:77">
      <c r="B255" s="2"/>
      <c r="C255" s="2"/>
      <c r="D255" s="2"/>
      <c r="E255" s="2"/>
      <c r="F255" s="2"/>
      <c r="G255" s="2"/>
      <c r="H255" s="2"/>
      <c r="I255" s="2"/>
      <c r="J255" s="2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2"/>
      <c r="AQ255" s="2"/>
      <c r="AR255" s="2"/>
      <c r="AS255" s="2"/>
      <c r="AT255" s="2"/>
      <c r="AU255" s="2"/>
      <c r="AV255" s="22"/>
      <c r="AW255" s="2"/>
      <c r="AX255" s="2"/>
      <c r="AY255" s="2"/>
      <c r="AZ255" s="2"/>
      <c r="BA255" s="2"/>
      <c r="BB255" s="2"/>
      <c r="BC255" s="2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2:77">
      <c r="B256" s="2"/>
      <c r="C256" s="2"/>
      <c r="D256" s="2"/>
      <c r="E256" s="2"/>
      <c r="F256" s="2"/>
      <c r="G256" s="2"/>
      <c r="H256" s="2"/>
      <c r="I256" s="2"/>
      <c r="J256" s="2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2"/>
      <c r="AQ256" s="2"/>
      <c r="AR256" s="2"/>
      <c r="AS256" s="2"/>
      <c r="AT256" s="2"/>
      <c r="AU256" s="2"/>
      <c r="AV256" s="22"/>
      <c r="AW256" s="2"/>
      <c r="AX256" s="2"/>
      <c r="AY256" s="2"/>
      <c r="AZ256" s="2"/>
      <c r="BA256" s="2"/>
      <c r="BB256" s="2"/>
      <c r="BC256" s="2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2:77">
      <c r="B257" s="2"/>
      <c r="C257" s="2"/>
      <c r="D257" s="2"/>
      <c r="E257" s="2"/>
      <c r="F257" s="2"/>
      <c r="G257" s="2"/>
      <c r="H257" s="2"/>
      <c r="I257" s="2"/>
      <c r="J257" s="2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2"/>
      <c r="AQ257" s="2"/>
      <c r="AR257" s="2"/>
      <c r="AS257" s="2"/>
      <c r="AT257" s="2"/>
      <c r="AU257" s="2"/>
      <c r="AV257" s="22"/>
      <c r="AW257" s="2"/>
      <c r="AX257" s="2"/>
      <c r="AY257" s="2"/>
      <c r="AZ257" s="2"/>
      <c r="BA257" s="2"/>
      <c r="BB257" s="2"/>
      <c r="BC257" s="2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2:77">
      <c r="B258" s="2"/>
      <c r="C258" s="2"/>
      <c r="D258" s="2"/>
      <c r="E258" s="2"/>
      <c r="F258" s="2"/>
      <c r="G258" s="2"/>
      <c r="H258" s="2"/>
      <c r="I258" s="2"/>
      <c r="J258" s="2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2"/>
      <c r="AQ258" s="2"/>
      <c r="AR258" s="2"/>
      <c r="AS258" s="2"/>
      <c r="AT258" s="2"/>
      <c r="AU258" s="2"/>
      <c r="AV258" s="22"/>
      <c r="AW258" s="2"/>
      <c r="AX258" s="2"/>
      <c r="AY258" s="2"/>
      <c r="AZ258" s="2"/>
      <c r="BA258" s="2"/>
      <c r="BB258" s="2"/>
      <c r="BC258" s="2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2:77">
      <c r="B259" s="2"/>
      <c r="C259" s="2"/>
      <c r="D259" s="2"/>
      <c r="E259" s="2"/>
      <c r="F259" s="2"/>
      <c r="G259" s="2"/>
      <c r="H259" s="2"/>
      <c r="I259" s="2"/>
      <c r="J259" s="2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2"/>
      <c r="AQ259" s="2"/>
      <c r="AR259" s="2"/>
      <c r="AS259" s="2"/>
      <c r="AT259" s="2"/>
      <c r="AU259" s="2"/>
      <c r="AV259" s="22"/>
      <c r="AW259" s="2"/>
      <c r="AX259" s="2"/>
      <c r="AY259" s="2"/>
      <c r="AZ259" s="2"/>
      <c r="BA259" s="2"/>
      <c r="BB259" s="2"/>
      <c r="BC259" s="2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2:77">
      <c r="B260" s="2"/>
      <c r="C260" s="2"/>
      <c r="D260" s="2"/>
      <c r="E260" s="2"/>
      <c r="F260" s="2"/>
      <c r="G260" s="2"/>
      <c r="H260" s="2"/>
      <c r="I260" s="2"/>
      <c r="J260" s="2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2"/>
      <c r="AQ260" s="2"/>
      <c r="AR260" s="2"/>
      <c r="AS260" s="2"/>
      <c r="AT260" s="2"/>
      <c r="AU260" s="2"/>
      <c r="AV260" s="22"/>
      <c r="AW260" s="2"/>
      <c r="AX260" s="2"/>
      <c r="AY260" s="2"/>
      <c r="AZ260" s="2"/>
      <c r="BA260" s="2"/>
      <c r="BB260" s="2"/>
      <c r="BC260" s="2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2:77">
      <c r="B261" s="2"/>
      <c r="C261" s="2"/>
      <c r="D261" s="2"/>
      <c r="E261" s="2"/>
      <c r="F261" s="2"/>
      <c r="G261" s="2"/>
      <c r="H261" s="2"/>
      <c r="I261" s="2"/>
      <c r="J261" s="2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2"/>
      <c r="AQ261" s="2"/>
      <c r="AR261" s="2"/>
      <c r="AS261" s="2"/>
      <c r="AT261" s="2"/>
      <c r="AU261" s="2"/>
      <c r="AV261" s="22"/>
      <c r="AW261" s="2"/>
      <c r="AX261" s="2"/>
      <c r="AY261" s="2"/>
      <c r="AZ261" s="2"/>
      <c r="BA261" s="2"/>
      <c r="BB261" s="2"/>
      <c r="BC261" s="2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2:77">
      <c r="B262" s="2"/>
      <c r="C262" s="2"/>
      <c r="D262" s="2"/>
      <c r="E262" s="2"/>
      <c r="F262" s="2"/>
      <c r="G262" s="2"/>
      <c r="H262" s="2"/>
      <c r="I262" s="2"/>
      <c r="J262" s="2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2"/>
      <c r="AQ262" s="2"/>
      <c r="AR262" s="2"/>
      <c r="AS262" s="2"/>
      <c r="AT262" s="2"/>
      <c r="AU262" s="2"/>
      <c r="AV262" s="22"/>
      <c r="AW262" s="2"/>
      <c r="AX262" s="2"/>
      <c r="AY262" s="2"/>
      <c r="AZ262" s="2"/>
      <c r="BA262" s="2"/>
      <c r="BB262" s="2"/>
      <c r="BC262" s="2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2:77">
      <c r="B263" s="2"/>
      <c r="C263" s="2"/>
      <c r="D263" s="2"/>
      <c r="E263" s="2"/>
      <c r="F263" s="2"/>
      <c r="G263" s="2"/>
      <c r="H263" s="2"/>
      <c r="I263" s="2"/>
      <c r="J263" s="2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2"/>
      <c r="AQ263" s="2"/>
      <c r="AR263" s="2"/>
      <c r="AS263" s="2"/>
      <c r="AT263" s="2"/>
      <c r="AU263" s="2"/>
      <c r="AV263" s="22"/>
      <c r="AW263" s="2"/>
      <c r="AX263" s="2"/>
      <c r="AY263" s="2"/>
      <c r="AZ263" s="2"/>
      <c r="BA263" s="2"/>
      <c r="BB263" s="2"/>
      <c r="BC263" s="2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2:77">
      <c r="B264" s="2"/>
      <c r="C264" s="2"/>
      <c r="D264" s="2"/>
      <c r="E264" s="2"/>
      <c r="F264" s="2"/>
      <c r="G264" s="2"/>
      <c r="H264" s="2"/>
      <c r="I264" s="2"/>
      <c r="J264" s="2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2"/>
      <c r="AQ264" s="2"/>
      <c r="AR264" s="2"/>
      <c r="AS264" s="2"/>
      <c r="AT264" s="2"/>
      <c r="AU264" s="2"/>
      <c r="AV264" s="22"/>
      <c r="AW264" s="2"/>
      <c r="AX264" s="2"/>
      <c r="AY264" s="2"/>
      <c r="AZ264" s="2"/>
      <c r="BA264" s="2"/>
      <c r="BB264" s="2"/>
      <c r="BC264" s="2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2:77">
      <c r="B265" s="2"/>
      <c r="C265" s="2"/>
      <c r="D265" s="2"/>
      <c r="E265" s="2"/>
      <c r="F265" s="2"/>
      <c r="G265" s="2"/>
      <c r="H265" s="2"/>
      <c r="I265" s="2"/>
      <c r="J265" s="2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2"/>
      <c r="AQ265" s="2"/>
      <c r="AR265" s="2"/>
      <c r="AS265" s="2"/>
      <c r="AT265" s="2"/>
      <c r="AU265" s="2"/>
      <c r="AV265" s="22"/>
      <c r="AW265" s="2"/>
      <c r="AX265" s="2"/>
      <c r="AY265" s="2"/>
      <c r="AZ265" s="2"/>
      <c r="BA265" s="2"/>
      <c r="BB265" s="2"/>
      <c r="BC265" s="2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2:77">
      <c r="B266" s="2"/>
      <c r="C266" s="2"/>
      <c r="D266" s="2"/>
      <c r="E266" s="2"/>
      <c r="F266" s="2"/>
      <c r="G266" s="2"/>
      <c r="H266" s="2"/>
      <c r="I266" s="2"/>
      <c r="J266" s="2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2"/>
      <c r="AQ266" s="2"/>
      <c r="AR266" s="2"/>
      <c r="AS266" s="2"/>
      <c r="AT266" s="2"/>
      <c r="AU266" s="2"/>
      <c r="AV266" s="22"/>
      <c r="AW266" s="2"/>
      <c r="AX266" s="2"/>
      <c r="AY266" s="2"/>
      <c r="AZ266" s="2"/>
      <c r="BA266" s="2"/>
      <c r="BB266" s="2"/>
      <c r="BC266" s="2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2:77">
      <c r="B267" s="2"/>
      <c r="C267" s="2"/>
      <c r="D267" s="2"/>
      <c r="E267" s="2"/>
      <c r="F267" s="2"/>
      <c r="G267" s="2"/>
      <c r="H267" s="2"/>
      <c r="I267" s="2"/>
      <c r="J267" s="2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2"/>
      <c r="AQ267" s="2"/>
      <c r="AR267" s="2"/>
      <c r="AS267" s="2"/>
      <c r="AT267" s="2"/>
      <c r="AU267" s="2"/>
      <c r="AV267" s="22"/>
      <c r="AW267" s="2"/>
      <c r="AX267" s="2"/>
      <c r="AY267" s="2"/>
      <c r="AZ267" s="2"/>
      <c r="BA267" s="2"/>
      <c r="BB267" s="2"/>
      <c r="BC267" s="2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2:77">
      <c r="B268" s="2"/>
      <c r="C268" s="2"/>
      <c r="D268" s="2"/>
      <c r="E268" s="2"/>
      <c r="F268" s="2"/>
      <c r="G268" s="2"/>
      <c r="H268" s="2"/>
      <c r="I268" s="2"/>
      <c r="J268" s="2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2"/>
      <c r="AQ268" s="2"/>
      <c r="AR268" s="2"/>
      <c r="AS268" s="2"/>
      <c r="AT268" s="2"/>
      <c r="AU268" s="2"/>
      <c r="AV268" s="22"/>
      <c r="AW268" s="2"/>
      <c r="AX268" s="2"/>
      <c r="AY268" s="2"/>
      <c r="AZ268" s="2"/>
      <c r="BA268" s="2"/>
      <c r="BB268" s="2"/>
      <c r="BC268" s="2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2:77">
      <c r="B269" s="2"/>
      <c r="C269" s="2"/>
      <c r="D269" s="2"/>
      <c r="E269" s="2"/>
      <c r="F269" s="2"/>
      <c r="G269" s="2"/>
      <c r="H269" s="2"/>
      <c r="I269" s="2"/>
      <c r="J269" s="2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2"/>
      <c r="AQ269" s="2"/>
      <c r="AR269" s="2"/>
      <c r="AS269" s="2"/>
      <c r="AT269" s="2"/>
      <c r="AU269" s="2"/>
      <c r="AV269" s="22"/>
      <c r="AW269" s="2"/>
      <c r="AX269" s="2"/>
      <c r="AY269" s="2"/>
      <c r="AZ269" s="2"/>
      <c r="BA269" s="2"/>
      <c r="BB269" s="2"/>
      <c r="BC269" s="2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2:77">
      <c r="B270" s="2"/>
      <c r="C270" s="2"/>
      <c r="D270" s="2"/>
      <c r="E270" s="2"/>
      <c r="F270" s="2"/>
      <c r="G270" s="2"/>
      <c r="H270" s="2"/>
      <c r="I270" s="2"/>
      <c r="J270" s="2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2"/>
      <c r="AQ270" s="2"/>
      <c r="AR270" s="2"/>
      <c r="AS270" s="2"/>
      <c r="AT270" s="2"/>
      <c r="AU270" s="2"/>
      <c r="AV270" s="22"/>
      <c r="AW270" s="2"/>
      <c r="AX270" s="2"/>
      <c r="AY270" s="2"/>
      <c r="AZ270" s="2"/>
      <c r="BA270" s="2"/>
      <c r="BB270" s="2"/>
      <c r="BC270" s="2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2:77">
      <c r="B271" s="2"/>
      <c r="C271" s="2"/>
      <c r="D271" s="2"/>
      <c r="E271" s="2"/>
      <c r="F271" s="2"/>
      <c r="G271" s="2"/>
      <c r="H271" s="2"/>
      <c r="I271" s="2"/>
      <c r="J271" s="2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2"/>
      <c r="AQ271" s="2"/>
      <c r="AR271" s="2"/>
      <c r="AS271" s="2"/>
      <c r="AT271" s="2"/>
      <c r="AU271" s="2"/>
      <c r="AV271" s="22"/>
      <c r="AW271" s="2"/>
      <c r="AX271" s="2"/>
      <c r="AY271" s="2"/>
      <c r="AZ271" s="2"/>
      <c r="BA271" s="2"/>
      <c r="BB271" s="2"/>
      <c r="BC271" s="2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2:77">
      <c r="B272" s="2"/>
      <c r="C272" s="2"/>
      <c r="D272" s="2"/>
      <c r="E272" s="2"/>
      <c r="F272" s="2"/>
      <c r="G272" s="2"/>
      <c r="H272" s="2"/>
      <c r="I272" s="2"/>
      <c r="J272" s="2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2"/>
      <c r="AQ272" s="2"/>
      <c r="AR272" s="2"/>
      <c r="AS272" s="2"/>
      <c r="AT272" s="2"/>
      <c r="AU272" s="2"/>
      <c r="AV272" s="22"/>
      <c r="AW272" s="2"/>
      <c r="AX272" s="2"/>
      <c r="AY272" s="2"/>
      <c r="AZ272" s="2"/>
      <c r="BA272" s="2"/>
      <c r="BB272" s="2"/>
      <c r="BC272" s="2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2:77">
      <c r="B273" s="2"/>
      <c r="C273" s="2"/>
      <c r="D273" s="2"/>
      <c r="E273" s="2"/>
      <c r="F273" s="2"/>
      <c r="G273" s="2"/>
      <c r="H273" s="2"/>
      <c r="I273" s="2"/>
      <c r="J273" s="2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2"/>
      <c r="AQ273" s="2"/>
      <c r="AR273" s="2"/>
      <c r="AS273" s="2"/>
      <c r="AT273" s="2"/>
      <c r="AU273" s="2"/>
      <c r="AV273" s="22"/>
      <c r="AW273" s="2"/>
      <c r="AX273" s="2"/>
      <c r="AY273" s="2"/>
      <c r="AZ273" s="2"/>
      <c r="BA273" s="2"/>
      <c r="BB273" s="2"/>
      <c r="BC273" s="2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2:77">
      <c r="B274" s="2"/>
      <c r="C274" s="2"/>
      <c r="D274" s="2"/>
      <c r="E274" s="2"/>
      <c r="F274" s="2"/>
      <c r="G274" s="2"/>
      <c r="H274" s="2"/>
      <c r="I274" s="2"/>
      <c r="J274" s="2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2"/>
      <c r="AQ274" s="2"/>
      <c r="AR274" s="2"/>
      <c r="AS274" s="2"/>
      <c r="AT274" s="2"/>
      <c r="AU274" s="2"/>
      <c r="AV274" s="22"/>
      <c r="AW274" s="2"/>
      <c r="AX274" s="2"/>
      <c r="AY274" s="2"/>
      <c r="AZ274" s="2"/>
      <c r="BA274" s="2"/>
      <c r="BB274" s="2"/>
      <c r="BC274" s="2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2:77">
      <c r="B275" s="2"/>
      <c r="C275" s="2"/>
      <c r="D275" s="2"/>
      <c r="E275" s="2"/>
      <c r="F275" s="2"/>
      <c r="G275" s="2"/>
      <c r="H275" s="2"/>
      <c r="I275" s="2"/>
      <c r="J275" s="2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2"/>
      <c r="AQ275" s="2"/>
      <c r="AR275" s="2"/>
      <c r="AS275" s="2"/>
      <c r="AT275" s="2"/>
      <c r="AU275" s="2"/>
      <c r="AV275" s="22"/>
      <c r="AW275" s="2"/>
      <c r="AX275" s="2"/>
      <c r="AY275" s="2"/>
      <c r="AZ275" s="2"/>
      <c r="BA275" s="2"/>
      <c r="BB275" s="2"/>
      <c r="BC275" s="2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2:77">
      <c r="B276" s="2"/>
      <c r="C276" s="2"/>
      <c r="D276" s="2"/>
      <c r="E276" s="2"/>
      <c r="F276" s="2"/>
      <c r="G276" s="2"/>
      <c r="H276" s="2"/>
      <c r="I276" s="2"/>
      <c r="J276" s="2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2"/>
      <c r="AQ276" s="2"/>
      <c r="AR276" s="2"/>
      <c r="AS276" s="2"/>
      <c r="AT276" s="2"/>
      <c r="AU276" s="2"/>
      <c r="AV276" s="22"/>
      <c r="AW276" s="2"/>
      <c r="AX276" s="2"/>
      <c r="AY276" s="2"/>
      <c r="AZ276" s="2"/>
      <c r="BA276" s="2"/>
      <c r="BB276" s="2"/>
      <c r="BC276" s="2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2:77">
      <c r="B277" s="2"/>
      <c r="C277" s="2"/>
      <c r="D277" s="2"/>
      <c r="E277" s="2"/>
      <c r="F277" s="2"/>
      <c r="G277" s="2"/>
      <c r="H277" s="2"/>
      <c r="I277" s="2"/>
      <c r="J277" s="2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2"/>
      <c r="AQ277" s="2"/>
      <c r="AR277" s="2"/>
      <c r="AS277" s="2"/>
      <c r="AT277" s="2"/>
      <c r="AU277" s="2"/>
      <c r="AV277" s="22"/>
      <c r="AW277" s="2"/>
      <c r="AX277" s="2"/>
      <c r="AY277" s="2"/>
      <c r="AZ277" s="2"/>
      <c r="BA277" s="2"/>
      <c r="BB277" s="2"/>
      <c r="BC277" s="2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2:77">
      <c r="B278" s="2"/>
      <c r="C278" s="2"/>
      <c r="D278" s="2"/>
      <c r="E278" s="2"/>
      <c r="F278" s="2"/>
      <c r="G278" s="2"/>
      <c r="H278" s="2"/>
      <c r="I278" s="2"/>
      <c r="J278" s="2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2"/>
      <c r="AQ278" s="2"/>
      <c r="AR278" s="2"/>
      <c r="AS278" s="2"/>
      <c r="AT278" s="2"/>
      <c r="AU278" s="2"/>
      <c r="AV278" s="22"/>
      <c r="AW278" s="2"/>
      <c r="AX278" s="2"/>
      <c r="AY278" s="2"/>
      <c r="AZ278" s="2"/>
      <c r="BA278" s="2"/>
      <c r="BB278" s="2"/>
      <c r="BC278" s="2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2:77">
      <c r="B279" s="2"/>
      <c r="C279" s="2"/>
      <c r="D279" s="2"/>
      <c r="E279" s="2"/>
      <c r="F279" s="2"/>
      <c r="G279" s="2"/>
      <c r="H279" s="2"/>
      <c r="I279" s="2"/>
      <c r="J279" s="2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2"/>
      <c r="AQ279" s="2"/>
      <c r="AR279" s="2"/>
      <c r="AS279" s="2"/>
      <c r="AT279" s="2"/>
      <c r="AU279" s="2"/>
      <c r="AV279" s="22"/>
      <c r="AW279" s="2"/>
      <c r="AX279" s="2"/>
      <c r="AY279" s="2"/>
      <c r="AZ279" s="2"/>
      <c r="BA279" s="2"/>
      <c r="BB279" s="2"/>
      <c r="BC279" s="2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2:77">
      <c r="B280" s="2"/>
      <c r="C280" s="2"/>
      <c r="D280" s="2"/>
      <c r="E280" s="2"/>
      <c r="F280" s="2"/>
      <c r="G280" s="2"/>
      <c r="H280" s="2"/>
      <c r="I280" s="2"/>
      <c r="J280" s="2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2"/>
      <c r="AQ280" s="2"/>
      <c r="AR280" s="2"/>
      <c r="AS280" s="2"/>
      <c r="AT280" s="2"/>
      <c r="AU280" s="2"/>
      <c r="AV280" s="22"/>
      <c r="AW280" s="2"/>
      <c r="AX280" s="2"/>
      <c r="AY280" s="2"/>
      <c r="AZ280" s="2"/>
      <c r="BA280" s="2"/>
      <c r="BB280" s="2"/>
      <c r="BC280" s="2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2:77">
      <c r="B281" s="2"/>
      <c r="C281" s="2"/>
      <c r="D281" s="2"/>
      <c r="E281" s="2"/>
      <c r="F281" s="2"/>
      <c r="G281" s="2"/>
      <c r="H281" s="2"/>
      <c r="I281" s="2"/>
      <c r="J281" s="2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2"/>
      <c r="AQ281" s="2"/>
      <c r="AR281" s="2"/>
      <c r="AS281" s="2"/>
      <c r="AT281" s="2"/>
      <c r="AU281" s="2"/>
      <c r="AV281" s="22"/>
      <c r="AW281" s="2"/>
      <c r="AX281" s="2"/>
      <c r="AY281" s="2"/>
      <c r="AZ281" s="2"/>
      <c r="BA281" s="2"/>
      <c r="BB281" s="2"/>
      <c r="BC281" s="2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2:77">
      <c r="B282" s="2"/>
      <c r="C282" s="2"/>
      <c r="D282" s="2"/>
      <c r="E282" s="2"/>
      <c r="F282" s="2"/>
      <c r="G282" s="2"/>
      <c r="H282" s="2"/>
      <c r="I282" s="2"/>
      <c r="J282" s="2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2"/>
      <c r="AQ282" s="2"/>
      <c r="AR282" s="2"/>
      <c r="AS282" s="2"/>
      <c r="AT282" s="2"/>
      <c r="AU282" s="2"/>
      <c r="AV282" s="22"/>
      <c r="AW282" s="2"/>
      <c r="AX282" s="2"/>
      <c r="AY282" s="2"/>
      <c r="AZ282" s="2"/>
      <c r="BA282" s="2"/>
      <c r="BB282" s="2"/>
      <c r="BC282" s="2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2:77">
      <c r="B283" s="2"/>
      <c r="C283" s="2"/>
      <c r="D283" s="2"/>
      <c r="E283" s="2"/>
      <c r="F283" s="2"/>
      <c r="G283" s="2"/>
      <c r="H283" s="2"/>
      <c r="I283" s="2"/>
      <c r="J283" s="2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2"/>
      <c r="AQ283" s="2"/>
      <c r="AR283" s="2"/>
      <c r="AS283" s="2"/>
      <c r="AT283" s="2"/>
      <c r="AU283" s="2"/>
      <c r="AV283" s="22"/>
      <c r="AW283" s="2"/>
      <c r="AX283" s="2"/>
      <c r="AY283" s="2"/>
      <c r="AZ283" s="2"/>
      <c r="BA283" s="2"/>
      <c r="BB283" s="2"/>
      <c r="BC283" s="2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2:77">
      <c r="B284" s="2"/>
      <c r="C284" s="2"/>
      <c r="D284" s="2"/>
      <c r="E284" s="2"/>
      <c r="F284" s="2"/>
      <c r="G284" s="2"/>
      <c r="H284" s="2"/>
      <c r="I284" s="2"/>
      <c r="J284" s="2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2"/>
      <c r="AQ284" s="2"/>
      <c r="AR284" s="2"/>
      <c r="AS284" s="2"/>
      <c r="AT284" s="2"/>
      <c r="AU284" s="2"/>
      <c r="AV284" s="22"/>
      <c r="AW284" s="2"/>
      <c r="AX284" s="2"/>
      <c r="AY284" s="2"/>
      <c r="AZ284" s="2"/>
      <c r="BA284" s="2"/>
      <c r="BB284" s="2"/>
      <c r="BC284" s="2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2:77">
      <c r="B285" s="2"/>
      <c r="C285" s="2"/>
      <c r="D285" s="2"/>
      <c r="E285" s="2"/>
      <c r="F285" s="2"/>
      <c r="G285" s="2"/>
      <c r="H285" s="2"/>
      <c r="I285" s="2"/>
      <c r="J285" s="2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2"/>
      <c r="AQ285" s="2"/>
      <c r="AR285" s="2"/>
      <c r="AS285" s="2"/>
      <c r="AT285" s="2"/>
      <c r="AU285" s="2"/>
      <c r="AV285" s="22"/>
      <c r="AW285" s="2"/>
      <c r="AX285" s="2"/>
      <c r="AY285" s="2"/>
      <c r="AZ285" s="2"/>
      <c r="BA285" s="2"/>
      <c r="BB285" s="2"/>
      <c r="BC285" s="2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2:77">
      <c r="B286" s="2"/>
      <c r="C286" s="2"/>
      <c r="D286" s="2"/>
      <c r="E286" s="2"/>
      <c r="F286" s="2"/>
      <c r="G286" s="2"/>
      <c r="H286" s="2"/>
      <c r="I286" s="2"/>
      <c r="J286" s="2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2"/>
      <c r="AQ286" s="2"/>
      <c r="AR286" s="2"/>
      <c r="AS286" s="2"/>
      <c r="AT286" s="2"/>
      <c r="AU286" s="2"/>
      <c r="AV286" s="22"/>
      <c r="AW286" s="2"/>
      <c r="AX286" s="2"/>
      <c r="AY286" s="2"/>
      <c r="AZ286" s="2"/>
      <c r="BA286" s="2"/>
      <c r="BB286" s="2"/>
      <c r="BC286" s="2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2:77">
      <c r="B287" s="2"/>
      <c r="C287" s="2"/>
      <c r="D287" s="2"/>
      <c r="E287" s="2"/>
      <c r="F287" s="2"/>
      <c r="G287" s="2"/>
      <c r="H287" s="2"/>
      <c r="I287" s="2"/>
      <c r="J287" s="2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2"/>
      <c r="AQ287" s="2"/>
      <c r="AR287" s="2"/>
      <c r="AS287" s="2"/>
      <c r="AT287" s="2"/>
      <c r="AU287" s="2"/>
      <c r="AV287" s="22"/>
      <c r="AW287" s="2"/>
      <c r="AX287" s="2"/>
      <c r="AY287" s="2"/>
      <c r="AZ287" s="2"/>
      <c r="BA287" s="2"/>
      <c r="BB287" s="2"/>
      <c r="BC287" s="2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2:77">
      <c r="B288" s="2"/>
      <c r="C288" s="2"/>
      <c r="D288" s="2"/>
      <c r="E288" s="2"/>
      <c r="F288" s="2"/>
      <c r="G288" s="2"/>
      <c r="H288" s="2"/>
      <c r="I288" s="2"/>
      <c r="J288" s="2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2"/>
      <c r="AQ288" s="2"/>
      <c r="AR288" s="2"/>
      <c r="AS288" s="2"/>
      <c r="AT288" s="2"/>
      <c r="AU288" s="2"/>
      <c r="AV288" s="22"/>
      <c r="AW288" s="2"/>
      <c r="AX288" s="2"/>
      <c r="AY288" s="2"/>
      <c r="AZ288" s="2"/>
      <c r="BA288" s="2"/>
      <c r="BB288" s="2"/>
      <c r="BC288" s="2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2:77">
      <c r="B289" s="2"/>
      <c r="C289" s="2"/>
      <c r="D289" s="2"/>
      <c r="E289" s="2"/>
      <c r="F289" s="2"/>
      <c r="G289" s="2"/>
      <c r="H289" s="2"/>
      <c r="I289" s="2"/>
      <c r="J289" s="2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2"/>
      <c r="AQ289" s="2"/>
      <c r="AR289" s="2"/>
      <c r="AS289" s="2"/>
      <c r="AT289" s="2"/>
      <c r="AU289" s="2"/>
      <c r="AV289" s="22"/>
      <c r="AW289" s="2"/>
      <c r="AX289" s="2"/>
      <c r="AY289" s="2"/>
      <c r="AZ289" s="2"/>
      <c r="BA289" s="2"/>
      <c r="BB289" s="2"/>
      <c r="BC289" s="2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2:77">
      <c r="B290" s="2"/>
      <c r="C290" s="2"/>
      <c r="D290" s="2"/>
      <c r="E290" s="2"/>
      <c r="F290" s="2"/>
      <c r="G290" s="2"/>
      <c r="H290" s="2"/>
      <c r="I290" s="2"/>
      <c r="J290" s="2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2"/>
      <c r="AQ290" s="2"/>
      <c r="AR290" s="2"/>
      <c r="AS290" s="2"/>
      <c r="AT290" s="2"/>
      <c r="AU290" s="2"/>
      <c r="AV290" s="22"/>
      <c r="AW290" s="2"/>
      <c r="AX290" s="2"/>
      <c r="AY290" s="2"/>
      <c r="AZ290" s="2"/>
      <c r="BA290" s="2"/>
      <c r="BB290" s="2"/>
      <c r="BC290" s="2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2:77">
      <c r="B291" s="2"/>
      <c r="C291" s="2"/>
      <c r="D291" s="2"/>
      <c r="E291" s="2"/>
      <c r="F291" s="2"/>
      <c r="G291" s="2"/>
      <c r="H291" s="2"/>
      <c r="I291" s="2"/>
      <c r="J291" s="2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2"/>
      <c r="AQ291" s="2"/>
      <c r="AR291" s="2"/>
      <c r="AS291" s="2"/>
      <c r="AT291" s="2"/>
      <c r="AU291" s="2"/>
      <c r="AV291" s="22"/>
      <c r="AW291" s="2"/>
      <c r="AX291" s="2"/>
      <c r="AY291" s="2"/>
      <c r="AZ291" s="2"/>
      <c r="BA291" s="2"/>
      <c r="BB291" s="2"/>
      <c r="BC291" s="2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2:77">
      <c r="B292" s="2"/>
      <c r="C292" s="2"/>
      <c r="D292" s="2"/>
      <c r="E292" s="2"/>
      <c r="F292" s="2"/>
      <c r="G292" s="2"/>
      <c r="H292" s="2"/>
      <c r="I292" s="2"/>
      <c r="J292" s="2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2"/>
      <c r="AQ292" s="2"/>
      <c r="AR292" s="2"/>
      <c r="AS292" s="2"/>
      <c r="AT292" s="2"/>
      <c r="AU292" s="2"/>
      <c r="AV292" s="22"/>
      <c r="AW292" s="2"/>
      <c r="AX292" s="2"/>
      <c r="AY292" s="2"/>
      <c r="AZ292" s="2"/>
      <c r="BA292" s="2"/>
      <c r="BB292" s="2"/>
      <c r="BC292" s="2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2:77">
      <c r="B293" s="2"/>
      <c r="C293" s="2"/>
      <c r="D293" s="2"/>
      <c r="E293" s="2"/>
      <c r="F293" s="2"/>
      <c r="G293" s="2"/>
      <c r="H293" s="2"/>
      <c r="I293" s="2"/>
      <c r="J293" s="2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2"/>
      <c r="AQ293" s="2"/>
      <c r="AR293" s="2"/>
      <c r="AS293" s="2"/>
      <c r="AT293" s="2"/>
      <c r="AU293" s="2"/>
      <c r="AV293" s="22"/>
      <c r="AW293" s="2"/>
      <c r="AX293" s="2"/>
      <c r="AY293" s="2"/>
      <c r="AZ293" s="2"/>
      <c r="BA293" s="2"/>
      <c r="BB293" s="2"/>
      <c r="BC293" s="2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2:77">
      <c r="B294" s="2"/>
      <c r="C294" s="2"/>
      <c r="D294" s="2"/>
      <c r="E294" s="2"/>
      <c r="F294" s="2"/>
      <c r="G294" s="2"/>
      <c r="H294" s="2"/>
      <c r="I294" s="2"/>
      <c r="J294" s="2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2"/>
      <c r="AQ294" s="2"/>
      <c r="AR294" s="2"/>
      <c r="AS294" s="2"/>
      <c r="AT294" s="2"/>
      <c r="AU294" s="2"/>
      <c r="AV294" s="22"/>
      <c r="AW294" s="2"/>
      <c r="AX294" s="2"/>
      <c r="AY294" s="2"/>
      <c r="AZ294" s="2"/>
      <c r="BA294" s="2"/>
      <c r="BB294" s="2"/>
      <c r="BC294" s="2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2:77">
      <c r="B295" s="2"/>
      <c r="C295" s="2"/>
      <c r="D295" s="2"/>
      <c r="E295" s="2"/>
      <c r="F295" s="2"/>
      <c r="G295" s="2"/>
      <c r="H295" s="2"/>
      <c r="I295" s="2"/>
      <c r="J295" s="2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2"/>
      <c r="AQ295" s="2"/>
      <c r="AR295" s="2"/>
      <c r="AS295" s="2"/>
      <c r="AT295" s="2"/>
      <c r="AU295" s="2"/>
      <c r="AV295" s="22"/>
      <c r="AW295" s="2"/>
      <c r="AX295" s="2"/>
      <c r="AY295" s="2"/>
      <c r="AZ295" s="2"/>
      <c r="BA295" s="2"/>
      <c r="BB295" s="2"/>
      <c r="BC295" s="2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2:77">
      <c r="B296" s="2"/>
      <c r="C296" s="2"/>
      <c r="D296" s="2"/>
      <c r="E296" s="2"/>
      <c r="F296" s="2"/>
      <c r="G296" s="2"/>
      <c r="H296" s="2"/>
      <c r="I296" s="2"/>
      <c r="J296" s="2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2"/>
      <c r="AQ296" s="2"/>
      <c r="AR296" s="2"/>
      <c r="AS296" s="2"/>
      <c r="AT296" s="2"/>
      <c r="AU296" s="2"/>
      <c r="AV296" s="22"/>
      <c r="AW296" s="2"/>
      <c r="AX296" s="2"/>
      <c r="AY296" s="2"/>
      <c r="AZ296" s="2"/>
      <c r="BA296" s="2"/>
      <c r="BB296" s="2"/>
      <c r="BC296" s="2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2:77">
      <c r="B297" s="2"/>
      <c r="C297" s="2"/>
      <c r="D297" s="2"/>
      <c r="E297" s="2"/>
      <c r="F297" s="2"/>
      <c r="G297" s="2"/>
      <c r="H297" s="2"/>
      <c r="I297" s="2"/>
      <c r="J297" s="2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2"/>
      <c r="AQ297" s="2"/>
      <c r="AR297" s="2"/>
      <c r="AS297" s="2"/>
      <c r="AT297" s="2"/>
      <c r="AU297" s="2"/>
      <c r="AV297" s="22"/>
      <c r="AW297" s="2"/>
      <c r="AX297" s="2"/>
      <c r="AY297" s="2"/>
      <c r="AZ297" s="2"/>
      <c r="BA297" s="2"/>
      <c r="BB297" s="2"/>
      <c r="BC297" s="2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2:77">
      <c r="B298" s="2"/>
      <c r="C298" s="2"/>
      <c r="D298" s="2"/>
      <c r="E298" s="2"/>
      <c r="F298" s="2"/>
      <c r="G298" s="2"/>
      <c r="H298" s="2"/>
      <c r="I298" s="2"/>
      <c r="J298" s="2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2"/>
      <c r="AQ298" s="2"/>
      <c r="AR298" s="2"/>
      <c r="AS298" s="2"/>
      <c r="AT298" s="2"/>
      <c r="AU298" s="2"/>
      <c r="AV298" s="22"/>
      <c r="AW298" s="2"/>
      <c r="AX298" s="2"/>
      <c r="AY298" s="2"/>
      <c r="AZ298" s="2"/>
      <c r="BA298" s="2"/>
      <c r="BB298" s="2"/>
      <c r="BC298" s="2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2:77">
      <c r="B299" s="2"/>
      <c r="C299" s="2"/>
      <c r="D299" s="2"/>
      <c r="E299" s="2"/>
      <c r="F299" s="2"/>
      <c r="G299" s="2"/>
      <c r="H299" s="2"/>
      <c r="I299" s="2"/>
      <c r="J299" s="2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2"/>
      <c r="AQ299" s="2"/>
      <c r="AR299" s="2"/>
      <c r="AS299" s="2"/>
      <c r="AT299" s="2"/>
      <c r="AU299" s="2"/>
      <c r="AV299" s="22"/>
      <c r="AW299" s="2"/>
      <c r="AX299" s="2"/>
      <c r="AY299" s="2"/>
      <c r="AZ299" s="2"/>
      <c r="BA299" s="2"/>
      <c r="BB299" s="2"/>
      <c r="BC299" s="2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2:77">
      <c r="B300" s="2"/>
      <c r="C300" s="2"/>
      <c r="D300" s="2"/>
      <c r="E300" s="2"/>
      <c r="F300" s="2"/>
      <c r="G300" s="2"/>
      <c r="H300" s="2"/>
      <c r="I300" s="2"/>
      <c r="J300" s="2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2"/>
      <c r="AQ300" s="2"/>
      <c r="AR300" s="2"/>
      <c r="AS300" s="2"/>
      <c r="AT300" s="2"/>
      <c r="AU300" s="2"/>
      <c r="AV300" s="22"/>
      <c r="AW300" s="2"/>
      <c r="AX300" s="2"/>
      <c r="AY300" s="2"/>
      <c r="AZ300" s="2"/>
      <c r="BA300" s="2"/>
      <c r="BB300" s="2"/>
      <c r="BC300" s="2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2:77">
      <c r="B301" s="2"/>
      <c r="C301" s="2"/>
      <c r="D301" s="2"/>
      <c r="E301" s="2"/>
      <c r="F301" s="2"/>
      <c r="G301" s="2"/>
      <c r="H301" s="2"/>
      <c r="I301" s="2"/>
      <c r="J301" s="2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2"/>
      <c r="AQ301" s="2"/>
      <c r="AR301" s="2"/>
      <c r="AS301" s="2"/>
      <c r="AT301" s="2"/>
      <c r="AU301" s="2"/>
      <c r="AV301" s="22"/>
      <c r="AW301" s="2"/>
      <c r="AX301" s="2"/>
      <c r="AY301" s="2"/>
      <c r="AZ301" s="2"/>
      <c r="BA301" s="2"/>
      <c r="BB301" s="2"/>
      <c r="BC301" s="2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2:77">
      <c r="B302" s="2"/>
      <c r="C302" s="2"/>
      <c r="D302" s="2"/>
      <c r="E302" s="2"/>
      <c r="F302" s="2"/>
      <c r="G302" s="2"/>
      <c r="H302" s="2"/>
      <c r="I302" s="2"/>
      <c r="J302" s="2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2"/>
      <c r="AQ302" s="2"/>
      <c r="AR302" s="2"/>
      <c r="AS302" s="2"/>
      <c r="AT302" s="2"/>
      <c r="AU302" s="2"/>
      <c r="AV302" s="22"/>
      <c r="AW302" s="2"/>
      <c r="AX302" s="2"/>
      <c r="AY302" s="2"/>
      <c r="AZ302" s="2"/>
      <c r="BA302" s="2"/>
      <c r="BB302" s="2"/>
      <c r="BC302" s="2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2:77">
      <c r="B303" s="2"/>
      <c r="C303" s="2"/>
      <c r="D303" s="2"/>
      <c r="E303" s="2"/>
      <c r="F303" s="2"/>
      <c r="G303" s="2"/>
      <c r="H303" s="2"/>
      <c r="I303" s="2"/>
      <c r="J303" s="2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2"/>
      <c r="AQ303" s="2"/>
      <c r="AR303" s="2"/>
      <c r="AS303" s="2"/>
      <c r="AT303" s="2"/>
      <c r="AU303" s="2"/>
      <c r="AV303" s="22"/>
      <c r="AW303" s="2"/>
      <c r="AX303" s="2"/>
      <c r="AY303" s="2"/>
      <c r="AZ303" s="2"/>
      <c r="BA303" s="2"/>
      <c r="BB303" s="2"/>
      <c r="BC303" s="2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2:77">
      <c r="B304" s="2"/>
      <c r="C304" s="2"/>
      <c r="D304" s="2"/>
      <c r="E304" s="2"/>
      <c r="F304" s="2"/>
      <c r="G304" s="2"/>
      <c r="H304" s="2"/>
      <c r="I304" s="2"/>
      <c r="J304" s="2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2"/>
      <c r="AQ304" s="2"/>
      <c r="AR304" s="2"/>
      <c r="AS304" s="2"/>
      <c r="AT304" s="2"/>
      <c r="AU304" s="2"/>
      <c r="AV304" s="22"/>
      <c r="AW304" s="2"/>
      <c r="AX304" s="2"/>
      <c r="AY304" s="2"/>
      <c r="AZ304" s="2"/>
      <c r="BA304" s="2"/>
      <c r="BB304" s="2"/>
      <c r="BC304" s="2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2:77">
      <c r="B305" s="2"/>
      <c r="C305" s="2"/>
      <c r="D305" s="2"/>
      <c r="E305" s="2"/>
      <c r="F305" s="2"/>
      <c r="G305" s="2"/>
      <c r="H305" s="2"/>
      <c r="I305" s="2"/>
      <c r="J305" s="2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2"/>
      <c r="AQ305" s="2"/>
      <c r="AR305" s="2"/>
      <c r="AS305" s="2"/>
      <c r="AT305" s="2"/>
      <c r="AU305" s="2"/>
      <c r="AV305" s="22"/>
      <c r="AW305" s="2"/>
      <c r="AX305" s="2"/>
      <c r="AY305" s="2"/>
      <c r="AZ305" s="2"/>
      <c r="BA305" s="2"/>
      <c r="BB305" s="2"/>
      <c r="BC305" s="2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2:77">
      <c r="B306" s="2"/>
      <c r="C306" s="2"/>
      <c r="D306" s="2"/>
      <c r="E306" s="2"/>
      <c r="F306" s="2"/>
      <c r="G306" s="2"/>
      <c r="H306" s="2"/>
      <c r="I306" s="2"/>
      <c r="J306" s="2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2"/>
      <c r="AQ306" s="2"/>
      <c r="AR306" s="2"/>
      <c r="AS306" s="2"/>
      <c r="AT306" s="2"/>
      <c r="AU306" s="2"/>
      <c r="AV306" s="22"/>
      <c r="AW306" s="2"/>
      <c r="AX306" s="2"/>
      <c r="AY306" s="2"/>
      <c r="AZ306" s="2"/>
      <c r="BA306" s="2"/>
      <c r="BB306" s="2"/>
      <c r="BC306" s="2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2:77">
      <c r="B307" s="2"/>
      <c r="C307" s="2"/>
      <c r="D307" s="2"/>
      <c r="E307" s="2"/>
      <c r="F307" s="2"/>
      <c r="G307" s="2"/>
      <c r="H307" s="2"/>
      <c r="I307" s="2"/>
      <c r="J307" s="2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2"/>
      <c r="AQ307" s="2"/>
      <c r="AR307" s="2"/>
      <c r="AS307" s="2"/>
      <c r="AT307" s="2"/>
      <c r="AU307" s="2"/>
      <c r="AV307" s="22"/>
      <c r="AW307" s="2"/>
      <c r="AX307" s="2"/>
      <c r="AY307" s="2"/>
      <c r="AZ307" s="2"/>
      <c r="BA307" s="2"/>
      <c r="BB307" s="2"/>
      <c r="BC307" s="2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2:77">
      <c r="B308" s="2"/>
      <c r="C308" s="2"/>
      <c r="D308" s="2"/>
      <c r="E308" s="2"/>
      <c r="F308" s="2"/>
      <c r="G308" s="2"/>
      <c r="H308" s="2"/>
      <c r="I308" s="2"/>
      <c r="J308" s="2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2"/>
      <c r="AQ308" s="2"/>
      <c r="AR308" s="2"/>
      <c r="AS308" s="2"/>
      <c r="AT308" s="2"/>
      <c r="AU308" s="2"/>
      <c r="AV308" s="22"/>
      <c r="AW308" s="2"/>
      <c r="AX308" s="2"/>
      <c r="AY308" s="2"/>
      <c r="AZ308" s="2"/>
      <c r="BA308" s="2"/>
      <c r="BB308" s="2"/>
      <c r="BC308" s="2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2:77">
      <c r="B309" s="2"/>
      <c r="C309" s="2"/>
      <c r="D309" s="2"/>
      <c r="E309" s="2"/>
      <c r="F309" s="2"/>
      <c r="G309" s="2"/>
      <c r="H309" s="2"/>
      <c r="I309" s="2"/>
      <c r="J309" s="2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2"/>
      <c r="AQ309" s="2"/>
      <c r="AR309" s="2"/>
      <c r="AS309" s="2"/>
      <c r="AT309" s="2"/>
      <c r="AU309" s="2"/>
      <c r="AV309" s="22"/>
      <c r="AW309" s="2"/>
      <c r="AX309" s="2"/>
      <c r="AY309" s="2"/>
      <c r="AZ309" s="2"/>
      <c r="BA309" s="2"/>
      <c r="BB309" s="2"/>
      <c r="BC309" s="2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2:77">
      <c r="B310" s="2"/>
      <c r="C310" s="2"/>
      <c r="D310" s="2"/>
      <c r="E310" s="2"/>
      <c r="F310" s="2"/>
      <c r="G310" s="2"/>
      <c r="H310" s="2"/>
      <c r="I310" s="2"/>
      <c r="J310" s="2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2"/>
      <c r="AQ310" s="2"/>
      <c r="AR310" s="2"/>
      <c r="AS310" s="2"/>
      <c r="AT310" s="2"/>
      <c r="AU310" s="2"/>
      <c r="AV310" s="22"/>
      <c r="AW310" s="2"/>
      <c r="AX310" s="2"/>
      <c r="AY310" s="2"/>
      <c r="AZ310" s="2"/>
      <c r="BA310" s="2"/>
      <c r="BB310" s="2"/>
      <c r="BC310" s="2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2:77">
      <c r="B311" s="2"/>
      <c r="C311" s="2"/>
      <c r="D311" s="2"/>
      <c r="E311" s="2"/>
      <c r="F311" s="2"/>
      <c r="G311" s="2"/>
      <c r="H311" s="2"/>
      <c r="I311" s="2"/>
      <c r="J311" s="2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2"/>
      <c r="AQ311" s="2"/>
      <c r="AR311" s="2"/>
      <c r="AS311" s="2"/>
      <c r="AT311" s="2"/>
      <c r="AU311" s="2"/>
      <c r="AV311" s="22"/>
      <c r="AW311" s="2"/>
      <c r="AX311" s="2"/>
      <c r="AY311" s="2"/>
      <c r="AZ311" s="2"/>
      <c r="BA311" s="2"/>
      <c r="BB311" s="2"/>
      <c r="BC311" s="2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2:77">
      <c r="B312" s="2"/>
      <c r="C312" s="2"/>
      <c r="D312" s="2"/>
      <c r="E312" s="2"/>
      <c r="F312" s="2"/>
      <c r="G312" s="2"/>
      <c r="H312" s="2"/>
      <c r="I312" s="2"/>
      <c r="J312" s="2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2"/>
      <c r="AQ312" s="2"/>
      <c r="AR312" s="2"/>
      <c r="AS312" s="2"/>
      <c r="AT312" s="2"/>
      <c r="AU312" s="2"/>
      <c r="AV312" s="22"/>
      <c r="AW312" s="2"/>
      <c r="AX312" s="2"/>
      <c r="AY312" s="2"/>
      <c r="AZ312" s="2"/>
      <c r="BA312" s="2"/>
      <c r="BB312" s="2"/>
      <c r="BC312" s="2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2:77">
      <c r="B313" s="2"/>
      <c r="C313" s="2"/>
      <c r="D313" s="2"/>
      <c r="E313" s="2"/>
      <c r="F313" s="2"/>
      <c r="G313" s="2"/>
      <c r="H313" s="2"/>
      <c r="I313" s="2"/>
      <c r="J313" s="2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2"/>
      <c r="AQ313" s="2"/>
      <c r="AR313" s="2"/>
      <c r="AS313" s="2"/>
      <c r="AT313" s="2"/>
      <c r="AU313" s="2"/>
      <c r="AV313" s="22"/>
      <c r="AW313" s="2"/>
      <c r="AX313" s="2"/>
      <c r="AY313" s="2"/>
      <c r="AZ313" s="2"/>
      <c r="BA313" s="2"/>
      <c r="BB313" s="2"/>
      <c r="BC313" s="2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2:77">
      <c r="B314" s="2"/>
      <c r="C314" s="2"/>
      <c r="D314" s="2"/>
      <c r="E314" s="2"/>
      <c r="F314" s="2"/>
      <c r="G314" s="2"/>
      <c r="H314" s="2"/>
      <c r="I314" s="2"/>
      <c r="J314" s="2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2"/>
      <c r="AQ314" s="2"/>
      <c r="AR314" s="2"/>
      <c r="AS314" s="2"/>
      <c r="AT314" s="2"/>
      <c r="AU314" s="2"/>
      <c r="AV314" s="22"/>
      <c r="AW314" s="2"/>
      <c r="AX314" s="2"/>
      <c r="AY314" s="2"/>
      <c r="AZ314" s="2"/>
      <c r="BA314" s="2"/>
      <c r="BB314" s="2"/>
      <c r="BC314" s="2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2:77">
      <c r="B315" s="2"/>
      <c r="C315" s="2"/>
      <c r="D315" s="2"/>
      <c r="E315" s="2"/>
      <c r="F315" s="2"/>
      <c r="G315" s="2"/>
      <c r="H315" s="2"/>
      <c r="I315" s="2"/>
      <c r="J315" s="2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2"/>
      <c r="AQ315" s="2"/>
      <c r="AR315" s="2"/>
      <c r="AS315" s="2"/>
      <c r="AT315" s="2"/>
      <c r="AU315" s="2"/>
      <c r="AV315" s="22"/>
      <c r="AW315" s="2"/>
      <c r="AX315" s="2"/>
      <c r="AY315" s="2"/>
      <c r="AZ315" s="2"/>
      <c r="BA315" s="2"/>
      <c r="BB315" s="2"/>
      <c r="BC315" s="2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2:77">
      <c r="B316" s="2"/>
      <c r="C316" s="2"/>
      <c r="D316" s="2"/>
      <c r="E316" s="2"/>
      <c r="F316" s="2"/>
      <c r="G316" s="2"/>
      <c r="H316" s="2"/>
      <c r="I316" s="2"/>
      <c r="J316" s="2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2"/>
      <c r="AQ316" s="2"/>
      <c r="AR316" s="2"/>
      <c r="AS316" s="2"/>
      <c r="AT316" s="2"/>
      <c r="AU316" s="2"/>
      <c r="AV316" s="22"/>
      <c r="AW316" s="2"/>
      <c r="AX316" s="2"/>
      <c r="AY316" s="2"/>
      <c r="AZ316" s="2"/>
      <c r="BA316" s="2"/>
      <c r="BB316" s="2"/>
      <c r="BC316" s="2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2:77">
      <c r="B317" s="2"/>
      <c r="C317" s="2"/>
      <c r="D317" s="2"/>
      <c r="E317" s="2"/>
      <c r="F317" s="2"/>
      <c r="G317" s="2"/>
      <c r="H317" s="2"/>
      <c r="I317" s="2"/>
      <c r="J317" s="2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2"/>
      <c r="AQ317" s="2"/>
      <c r="AR317" s="2"/>
      <c r="AS317" s="2"/>
      <c r="AT317" s="2"/>
      <c r="AU317" s="2"/>
      <c r="AV317" s="22"/>
      <c r="AW317" s="2"/>
      <c r="AX317" s="2"/>
      <c r="AY317" s="2"/>
      <c r="AZ317" s="2"/>
      <c r="BA317" s="2"/>
      <c r="BB317" s="2"/>
      <c r="BC317" s="2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2:77">
      <c r="B318" s="2"/>
      <c r="C318" s="2"/>
      <c r="D318" s="2"/>
      <c r="E318" s="2"/>
      <c r="F318" s="2"/>
      <c r="G318" s="2"/>
      <c r="H318" s="2"/>
      <c r="I318" s="2"/>
      <c r="J318" s="2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2"/>
      <c r="AQ318" s="2"/>
      <c r="AR318" s="2"/>
      <c r="AS318" s="2"/>
      <c r="AT318" s="2"/>
      <c r="AU318" s="2"/>
      <c r="AV318" s="22"/>
      <c r="AW318" s="2"/>
      <c r="AX318" s="2"/>
      <c r="AY318" s="2"/>
      <c r="AZ318" s="2"/>
      <c r="BA318" s="2"/>
      <c r="BB318" s="2"/>
      <c r="BC318" s="2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2:77">
      <c r="B319" s="2"/>
      <c r="C319" s="2"/>
      <c r="D319" s="2"/>
      <c r="E319" s="2"/>
      <c r="F319" s="2"/>
      <c r="G319" s="2"/>
      <c r="H319" s="2"/>
      <c r="I319" s="2"/>
      <c r="J319" s="2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2"/>
      <c r="AQ319" s="2"/>
      <c r="AR319" s="2"/>
      <c r="AS319" s="2"/>
      <c r="AT319" s="2"/>
      <c r="AU319" s="2"/>
      <c r="AV319" s="22"/>
      <c r="AW319" s="2"/>
      <c r="AX319" s="2"/>
      <c r="AY319" s="2"/>
      <c r="AZ319" s="2"/>
      <c r="BA319" s="2"/>
      <c r="BB319" s="2"/>
      <c r="BC319" s="2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2:77">
      <c r="B320" s="2"/>
      <c r="C320" s="2"/>
      <c r="D320" s="2"/>
      <c r="E320" s="2"/>
      <c r="F320" s="2"/>
      <c r="G320" s="2"/>
      <c r="H320" s="2"/>
      <c r="I320" s="2"/>
      <c r="J320" s="2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2"/>
      <c r="AQ320" s="2"/>
      <c r="AR320" s="2"/>
      <c r="AS320" s="2"/>
      <c r="AT320" s="2"/>
      <c r="AU320" s="2"/>
      <c r="AV320" s="22"/>
      <c r="AW320" s="2"/>
      <c r="AX320" s="2"/>
      <c r="AY320" s="2"/>
      <c r="AZ320" s="2"/>
      <c r="BA320" s="2"/>
      <c r="BB320" s="2"/>
      <c r="BC320" s="2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2:77">
      <c r="B321" s="2"/>
      <c r="C321" s="2"/>
      <c r="D321" s="2"/>
      <c r="E321" s="2"/>
      <c r="F321" s="2"/>
      <c r="G321" s="2"/>
      <c r="H321" s="2"/>
      <c r="I321" s="2"/>
      <c r="J321" s="2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2"/>
      <c r="AQ321" s="2"/>
      <c r="AR321" s="2"/>
      <c r="AS321" s="2"/>
      <c r="AT321" s="2"/>
      <c r="AU321" s="2"/>
      <c r="AV321" s="22"/>
      <c r="AW321" s="2"/>
      <c r="AX321" s="2"/>
      <c r="AY321" s="2"/>
      <c r="AZ321" s="2"/>
      <c r="BA321" s="2"/>
      <c r="BB321" s="2"/>
      <c r="BC321" s="2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2:77">
      <c r="B322" s="2"/>
      <c r="C322" s="2"/>
      <c r="D322" s="2"/>
      <c r="E322" s="2"/>
      <c r="F322" s="2"/>
      <c r="G322" s="2"/>
      <c r="H322" s="2"/>
      <c r="I322" s="2"/>
      <c r="J322" s="2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2"/>
      <c r="AQ322" s="2"/>
      <c r="AR322" s="2"/>
      <c r="AS322" s="2"/>
      <c r="AT322" s="2"/>
      <c r="AU322" s="2"/>
      <c r="AV322" s="22"/>
      <c r="AW322" s="2"/>
      <c r="AX322" s="2"/>
      <c r="AY322" s="2"/>
      <c r="AZ322" s="2"/>
      <c r="BA322" s="2"/>
      <c r="BB322" s="2"/>
      <c r="BC322" s="2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2"/>
      <c r="BQ322" s="2"/>
      <c r="BR322" s="2"/>
      <c r="BS322" s="2"/>
      <c r="BT322" s="2"/>
      <c r="BU322" s="2"/>
      <c r="BV322" s="2"/>
      <c r="BW322" s="2"/>
      <c r="BX322" s="2"/>
      <c r="BY322" s="2"/>
    </row>
  </sheetData>
  <mergeCells count="8">
    <mergeCell ref="BQ1:CA1"/>
    <mergeCell ref="CC1:CE1"/>
    <mergeCell ref="B1:I1"/>
    <mergeCell ref="K1:Z1"/>
    <mergeCell ref="AB1:AO1"/>
    <mergeCell ref="AQ1:AU1"/>
    <mergeCell ref="AW1:BB1"/>
    <mergeCell ref="BD1:BO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RowHeight="15"/>
  <cols>
    <col min="1" max="1" width="9.140625" style="1"/>
    <col min="2" max="2" width="26.5703125" customWidth="1"/>
    <col min="4" max="4" width="14" customWidth="1"/>
    <col min="7" max="7" width="9.140625" customWidth="1"/>
  </cols>
  <sheetData>
    <row r="1" spans="1:5" s="4" customFormat="1" ht="18.75">
      <c r="A1" s="4" t="s">
        <v>327</v>
      </c>
      <c r="B1" s="4" t="s">
        <v>328</v>
      </c>
      <c r="C1" s="4" t="s">
        <v>329</v>
      </c>
      <c r="D1" s="4" t="s">
        <v>330</v>
      </c>
      <c r="E1" s="4" t="s">
        <v>331</v>
      </c>
    </row>
    <row r="2" spans="1:5">
      <c r="A2" s="42">
        <v>1</v>
      </c>
      <c r="B2" s="18" t="s">
        <v>206</v>
      </c>
      <c r="C2" s="43" t="s">
        <v>325</v>
      </c>
      <c r="D2" s="39" t="s">
        <v>326</v>
      </c>
      <c r="E2" s="40">
        <f>940/1055</f>
        <v>0.89099526066350709</v>
      </c>
    </row>
    <row r="3" spans="1:5">
      <c r="A3" s="42">
        <v>2</v>
      </c>
      <c r="B3" s="18" t="s">
        <v>202</v>
      </c>
      <c r="C3" s="43" t="s">
        <v>325</v>
      </c>
      <c r="D3" s="39" t="s">
        <v>326</v>
      </c>
      <c r="E3" s="40">
        <f>935/1055</f>
        <v>0.88625592417061616</v>
      </c>
    </row>
    <row r="4" spans="1:5">
      <c r="A4" s="42">
        <v>2</v>
      </c>
      <c r="B4" s="18" t="s">
        <v>218</v>
      </c>
      <c r="C4" s="43" t="s">
        <v>325</v>
      </c>
      <c r="D4" s="39" t="s">
        <v>326</v>
      </c>
      <c r="E4" s="40">
        <f>935/1055</f>
        <v>0.88625592417061616</v>
      </c>
    </row>
    <row r="5" spans="1:5">
      <c r="A5" s="42">
        <v>4</v>
      </c>
      <c r="B5" s="18" t="s">
        <v>207</v>
      </c>
      <c r="C5" s="43" t="s">
        <v>325</v>
      </c>
      <c r="D5" s="39" t="s">
        <v>326</v>
      </c>
      <c r="E5" s="40">
        <f>930/1055</f>
        <v>0.88151658767772512</v>
      </c>
    </row>
    <row r="6" spans="1:5">
      <c r="A6" s="42">
        <v>5</v>
      </c>
      <c r="B6" s="18" t="s">
        <v>220</v>
      </c>
      <c r="C6" s="43" t="s">
        <v>325</v>
      </c>
      <c r="D6" s="39" t="s">
        <v>326</v>
      </c>
      <c r="E6" s="40">
        <f>925/1055</f>
        <v>0.87677725118483407</v>
      </c>
    </row>
    <row r="7" spans="1:5">
      <c r="A7" s="42">
        <v>6</v>
      </c>
      <c r="B7" s="18" t="s">
        <v>176</v>
      </c>
      <c r="C7" s="43" t="s">
        <v>325</v>
      </c>
      <c r="D7" s="39" t="s">
        <v>323</v>
      </c>
      <c r="E7" s="40">
        <f>770/905</f>
        <v>0.850828729281768</v>
      </c>
    </row>
    <row r="8" spans="1:5">
      <c r="A8" s="42">
        <v>7</v>
      </c>
      <c r="B8" s="18" t="s">
        <v>203</v>
      </c>
      <c r="C8" s="43" t="s">
        <v>325</v>
      </c>
      <c r="D8" s="39" t="s">
        <v>326</v>
      </c>
      <c r="E8" s="40">
        <f>875/1055</f>
        <v>0.82938388625592419</v>
      </c>
    </row>
    <row r="9" spans="1:5">
      <c r="A9" s="42">
        <v>8</v>
      </c>
      <c r="B9" s="18" t="s">
        <v>173</v>
      </c>
      <c r="C9" s="43" t="s">
        <v>325</v>
      </c>
      <c r="D9" s="39" t="s">
        <v>323</v>
      </c>
      <c r="E9" s="40">
        <f>760/935</f>
        <v>0.81283422459893051</v>
      </c>
    </row>
    <row r="10" spans="1:5">
      <c r="A10" s="42">
        <v>9</v>
      </c>
      <c r="B10" s="18" t="s">
        <v>190</v>
      </c>
      <c r="C10" s="43" t="s">
        <v>325</v>
      </c>
      <c r="D10" s="39" t="s">
        <v>323</v>
      </c>
      <c r="E10" s="41">
        <f>775/955</f>
        <v>0.81151832460732987</v>
      </c>
    </row>
    <row r="11" spans="1:5">
      <c r="A11" s="42">
        <v>10</v>
      </c>
      <c r="B11" s="18" t="s">
        <v>332</v>
      </c>
      <c r="C11" s="43" t="s">
        <v>325</v>
      </c>
      <c r="D11" s="39" t="s">
        <v>323</v>
      </c>
      <c r="E11" s="40">
        <f>770/955</f>
        <v>0.80628272251308897</v>
      </c>
    </row>
    <row r="12" spans="1:5">
      <c r="A12" s="42">
        <v>11</v>
      </c>
      <c r="B12" s="18" t="s">
        <v>181</v>
      </c>
      <c r="C12" s="43" t="s">
        <v>325</v>
      </c>
      <c r="D12" s="39" t="s">
        <v>323</v>
      </c>
      <c r="E12" s="40">
        <f>750/955</f>
        <v>0.78534031413612571</v>
      </c>
    </row>
    <row r="13" spans="1:5">
      <c r="A13" s="42">
        <v>12</v>
      </c>
      <c r="B13" s="18" t="s">
        <v>188</v>
      </c>
      <c r="C13" s="43" t="s">
        <v>325</v>
      </c>
      <c r="D13" s="39" t="s">
        <v>323</v>
      </c>
      <c r="E13" s="40">
        <f>705/955</f>
        <v>0.73821989528795806</v>
      </c>
    </row>
    <row r="14" spans="1:5">
      <c r="A14" s="42">
        <v>13</v>
      </c>
      <c r="B14" s="18" t="s">
        <v>180</v>
      </c>
      <c r="C14" s="43" t="s">
        <v>325</v>
      </c>
      <c r="D14" s="39" t="s">
        <v>323</v>
      </c>
      <c r="E14" s="40">
        <f>515/950</f>
        <v>0.54210526315789476</v>
      </c>
    </row>
    <row r="15" spans="1:5">
      <c r="A15" s="42">
        <v>14</v>
      </c>
      <c r="B15" s="18" t="s">
        <v>197</v>
      </c>
      <c r="C15" s="43" t="s">
        <v>325</v>
      </c>
      <c r="D15" s="39" t="s">
        <v>323</v>
      </c>
      <c r="E15" s="40">
        <f>510/945</f>
        <v>0.53968253968253965</v>
      </c>
    </row>
    <row r="16" spans="1:5">
      <c r="A16" s="42">
        <v>15</v>
      </c>
      <c r="B16" s="18" t="s">
        <v>210</v>
      </c>
      <c r="C16" s="43" t="s">
        <v>325</v>
      </c>
      <c r="D16" s="39" t="s">
        <v>326</v>
      </c>
      <c r="E16" s="40">
        <f>560/1055</f>
        <v>0.53080568720379151</v>
      </c>
    </row>
    <row r="17" spans="1:5">
      <c r="A17" s="42">
        <v>16</v>
      </c>
      <c r="B17" s="18" t="s">
        <v>177</v>
      </c>
      <c r="C17" s="43" t="s">
        <v>325</v>
      </c>
      <c r="D17" s="39" t="s">
        <v>323</v>
      </c>
      <c r="E17" s="40">
        <f>505/955</f>
        <v>0.52879581151832455</v>
      </c>
    </row>
    <row r="18" spans="1:5">
      <c r="A18" s="42">
        <v>16</v>
      </c>
      <c r="B18" s="18" t="s">
        <v>187</v>
      </c>
      <c r="C18" s="43" t="s">
        <v>325</v>
      </c>
      <c r="D18" s="39" t="s">
        <v>323</v>
      </c>
      <c r="E18" s="40">
        <f>505/955</f>
        <v>0.52879581151832455</v>
      </c>
    </row>
    <row r="19" spans="1:5">
      <c r="A19" s="42">
        <v>18</v>
      </c>
      <c r="B19" s="18" t="s">
        <v>215</v>
      </c>
      <c r="C19" s="43" t="s">
        <v>325</v>
      </c>
      <c r="D19" s="39" t="s">
        <v>326</v>
      </c>
      <c r="E19" s="40">
        <f>555/1055</f>
        <v>0.52606635071090047</v>
      </c>
    </row>
    <row r="20" spans="1:5">
      <c r="A20" s="42">
        <v>19</v>
      </c>
      <c r="B20" s="18" t="s">
        <v>182</v>
      </c>
      <c r="C20" s="43" t="s">
        <v>325</v>
      </c>
      <c r="D20" s="39" t="s">
        <v>323</v>
      </c>
      <c r="E20" s="40">
        <f>500/955</f>
        <v>0.52356020942408377</v>
      </c>
    </row>
    <row r="21" spans="1:5">
      <c r="A21" s="42">
        <v>20</v>
      </c>
      <c r="B21" s="18" t="s">
        <v>178</v>
      </c>
      <c r="C21" s="43" t="s">
        <v>325</v>
      </c>
      <c r="D21" s="39" t="s">
        <v>323</v>
      </c>
      <c r="E21" s="40">
        <f>470/905</f>
        <v>0.51933701657458564</v>
      </c>
    </row>
    <row r="22" spans="1:5">
      <c r="A22" s="42">
        <v>20</v>
      </c>
      <c r="B22" s="18" t="s">
        <v>186</v>
      </c>
      <c r="C22" s="43" t="s">
        <v>325</v>
      </c>
      <c r="D22" s="39" t="s">
        <v>323</v>
      </c>
      <c r="E22" s="40">
        <f>470/905</f>
        <v>0.51933701657458564</v>
      </c>
    </row>
    <row r="23" spans="1:5">
      <c r="A23" s="42">
        <v>22</v>
      </c>
      <c r="B23" s="18" t="s">
        <v>179</v>
      </c>
      <c r="C23" s="43" t="s">
        <v>325</v>
      </c>
      <c r="D23" s="39" t="s">
        <v>323</v>
      </c>
      <c r="E23" s="40">
        <f>490/955</f>
        <v>0.51308900523560208</v>
      </c>
    </row>
    <row r="24" spans="1:5">
      <c r="A24" s="35"/>
      <c r="C24" s="44"/>
      <c r="D24" s="2"/>
      <c r="E24" s="33"/>
    </row>
    <row r="25" spans="1:5">
      <c r="A25" s="36">
        <v>23</v>
      </c>
      <c r="B25" s="14" t="s">
        <v>200</v>
      </c>
      <c r="C25" s="43" t="s">
        <v>325</v>
      </c>
      <c r="D25" s="37" t="s">
        <v>323</v>
      </c>
      <c r="E25" s="38">
        <f>450/955</f>
        <v>0.47120418848167539</v>
      </c>
    </row>
    <row r="26" spans="1:5">
      <c r="A26" s="36">
        <v>24</v>
      </c>
      <c r="B26" s="14" t="s">
        <v>217</v>
      </c>
      <c r="C26" s="43" t="s">
        <v>325</v>
      </c>
      <c r="D26" s="37" t="s">
        <v>326</v>
      </c>
      <c r="E26" s="38">
        <f>495/1055</f>
        <v>0.46919431279620855</v>
      </c>
    </row>
    <row r="27" spans="1:5">
      <c r="A27" s="36">
        <v>25</v>
      </c>
      <c r="B27" s="14" t="s">
        <v>208</v>
      </c>
      <c r="C27" s="43" t="s">
        <v>325</v>
      </c>
      <c r="D27" s="37" t="s">
        <v>326</v>
      </c>
      <c r="E27" s="38">
        <f>490/1045</f>
        <v>0.46889952153110048</v>
      </c>
    </row>
    <row r="28" spans="1:5">
      <c r="A28" s="36">
        <v>26</v>
      </c>
      <c r="B28" s="14" t="s">
        <v>199</v>
      </c>
      <c r="C28" s="43" t="s">
        <v>325</v>
      </c>
      <c r="D28" s="37" t="s">
        <v>323</v>
      </c>
      <c r="E28" s="38">
        <f>420/955</f>
        <v>0.43979057591623039</v>
      </c>
    </row>
    <row r="29" spans="1:5">
      <c r="A29" s="36">
        <v>27</v>
      </c>
      <c r="B29" s="14" t="s">
        <v>209</v>
      </c>
      <c r="C29" s="45" t="s">
        <v>324</v>
      </c>
      <c r="D29" s="37" t="s">
        <v>326</v>
      </c>
      <c r="E29" s="38">
        <f>375/1055</f>
        <v>0.35545023696682465</v>
      </c>
    </row>
    <row r="30" spans="1:5">
      <c r="A30" s="36">
        <v>28</v>
      </c>
      <c r="B30" s="14" t="s">
        <v>219</v>
      </c>
      <c r="C30" s="45" t="s">
        <v>324</v>
      </c>
      <c r="D30" s="37" t="s">
        <v>326</v>
      </c>
      <c r="E30" s="38">
        <f>370/1055</f>
        <v>0.35071090047393366</v>
      </c>
    </row>
    <row r="31" spans="1:5">
      <c r="A31" s="36">
        <v>29</v>
      </c>
      <c r="B31" s="14" t="s">
        <v>169</v>
      </c>
      <c r="C31" s="45" t="s">
        <v>324</v>
      </c>
      <c r="D31" s="37" t="s">
        <v>323</v>
      </c>
      <c r="E31" s="38">
        <f t="shared" ref="E31:E36" si="0">325/955</f>
        <v>0.34031413612565448</v>
      </c>
    </row>
    <row r="32" spans="1:5">
      <c r="A32" s="36">
        <v>29</v>
      </c>
      <c r="B32" s="14" t="s">
        <v>170</v>
      </c>
      <c r="C32" s="45" t="s">
        <v>324</v>
      </c>
      <c r="D32" s="37" t="s">
        <v>323</v>
      </c>
      <c r="E32" s="38">
        <f t="shared" si="0"/>
        <v>0.34031413612565448</v>
      </c>
    </row>
    <row r="33" spans="1:5">
      <c r="A33" s="36">
        <v>29</v>
      </c>
      <c r="B33" s="14" t="s">
        <v>171</v>
      </c>
      <c r="C33" s="45" t="s">
        <v>324</v>
      </c>
      <c r="D33" s="37" t="s">
        <v>323</v>
      </c>
      <c r="E33" s="38">
        <f t="shared" si="0"/>
        <v>0.34031413612565448</v>
      </c>
    </row>
    <row r="34" spans="1:5">
      <c r="A34" s="36">
        <v>29</v>
      </c>
      <c r="B34" s="14" t="s">
        <v>172</v>
      </c>
      <c r="C34" s="45" t="s">
        <v>324</v>
      </c>
      <c r="D34" s="37" t="s">
        <v>323</v>
      </c>
      <c r="E34" s="38">
        <f t="shared" si="0"/>
        <v>0.34031413612565448</v>
      </c>
    </row>
    <row r="35" spans="1:5">
      <c r="A35" s="36">
        <v>29</v>
      </c>
      <c r="B35" s="14" t="s">
        <v>183</v>
      </c>
      <c r="C35" s="45" t="s">
        <v>324</v>
      </c>
      <c r="D35" s="37" t="s">
        <v>323</v>
      </c>
      <c r="E35" s="38">
        <f t="shared" si="0"/>
        <v>0.34031413612565448</v>
      </c>
    </row>
    <row r="36" spans="1:5">
      <c r="A36" s="36">
        <v>29</v>
      </c>
      <c r="B36" s="14" t="s">
        <v>185</v>
      </c>
      <c r="C36" s="45" t="s">
        <v>324</v>
      </c>
      <c r="D36" s="37" t="s">
        <v>323</v>
      </c>
      <c r="E36" s="38">
        <f t="shared" si="0"/>
        <v>0.34031413612565448</v>
      </c>
    </row>
    <row r="37" spans="1:5">
      <c r="A37" s="36">
        <v>35</v>
      </c>
      <c r="B37" s="14" t="s">
        <v>204</v>
      </c>
      <c r="C37" s="45" t="s">
        <v>324</v>
      </c>
      <c r="D37" s="37" t="s">
        <v>326</v>
      </c>
      <c r="E37" s="38">
        <f>350/1055</f>
        <v>0.33175355450236965</v>
      </c>
    </row>
    <row r="38" spans="1:5">
      <c r="A38" s="36">
        <v>35</v>
      </c>
      <c r="B38" s="14" t="s">
        <v>216</v>
      </c>
      <c r="C38" s="45" t="s">
        <v>324</v>
      </c>
      <c r="D38" s="37" t="s">
        <v>326</v>
      </c>
      <c r="E38" s="38">
        <f>350/1055</f>
        <v>0.33175355450236965</v>
      </c>
    </row>
    <row r="39" spans="1:5">
      <c r="A39" s="36">
        <v>37</v>
      </c>
      <c r="B39" s="14" t="s">
        <v>194</v>
      </c>
      <c r="C39" s="45" t="s">
        <v>324</v>
      </c>
      <c r="D39" s="37" t="s">
        <v>323</v>
      </c>
      <c r="E39" s="38">
        <f>315/950</f>
        <v>0.33157894736842103</v>
      </c>
    </row>
    <row r="40" spans="1:5">
      <c r="A40" s="36">
        <v>38</v>
      </c>
      <c r="B40" s="14" t="s">
        <v>161</v>
      </c>
      <c r="C40" s="45" t="s">
        <v>324</v>
      </c>
      <c r="D40" s="37" t="s">
        <v>323</v>
      </c>
      <c r="E40" s="38">
        <f t="shared" ref="E40:E47" si="1">315/955</f>
        <v>0.32984293193717279</v>
      </c>
    </row>
    <row r="41" spans="1:5">
      <c r="A41" s="36">
        <v>38</v>
      </c>
      <c r="B41" s="14" t="s">
        <v>163</v>
      </c>
      <c r="C41" s="45" t="s">
        <v>324</v>
      </c>
      <c r="D41" s="37" t="s">
        <v>323</v>
      </c>
      <c r="E41" s="38">
        <f t="shared" si="1"/>
        <v>0.32984293193717279</v>
      </c>
    </row>
    <row r="42" spans="1:5">
      <c r="A42" s="36">
        <v>38</v>
      </c>
      <c r="B42" s="14" t="s">
        <v>164</v>
      </c>
      <c r="C42" s="45" t="s">
        <v>324</v>
      </c>
      <c r="D42" s="37" t="s">
        <v>323</v>
      </c>
      <c r="E42" s="38">
        <f t="shared" si="1"/>
        <v>0.32984293193717279</v>
      </c>
    </row>
    <row r="43" spans="1:5">
      <c r="A43" s="36">
        <v>38</v>
      </c>
      <c r="B43" s="14" t="s">
        <v>166</v>
      </c>
      <c r="C43" s="45" t="s">
        <v>324</v>
      </c>
      <c r="D43" s="37" t="s">
        <v>323</v>
      </c>
      <c r="E43" s="38">
        <f t="shared" si="1"/>
        <v>0.32984293193717279</v>
      </c>
    </row>
    <row r="44" spans="1:5">
      <c r="A44" s="36">
        <v>38</v>
      </c>
      <c r="B44" s="14" t="s">
        <v>175</v>
      </c>
      <c r="C44" s="45" t="s">
        <v>324</v>
      </c>
      <c r="D44" s="37" t="s">
        <v>323</v>
      </c>
      <c r="E44" s="38">
        <f t="shared" si="1"/>
        <v>0.32984293193717279</v>
      </c>
    </row>
    <row r="45" spans="1:5">
      <c r="A45" s="36">
        <v>38</v>
      </c>
      <c r="B45" s="14" t="s">
        <v>189</v>
      </c>
      <c r="C45" s="45" t="s">
        <v>324</v>
      </c>
      <c r="D45" s="37" t="s">
        <v>323</v>
      </c>
      <c r="E45" s="38">
        <f t="shared" si="1"/>
        <v>0.32984293193717279</v>
      </c>
    </row>
    <row r="46" spans="1:5">
      <c r="A46" s="36">
        <v>38</v>
      </c>
      <c r="B46" s="14" t="s">
        <v>193</v>
      </c>
      <c r="C46" s="45" t="s">
        <v>324</v>
      </c>
      <c r="D46" s="37" t="s">
        <v>323</v>
      </c>
      <c r="E46" s="38">
        <f t="shared" si="1"/>
        <v>0.32984293193717279</v>
      </c>
    </row>
    <row r="47" spans="1:5">
      <c r="A47" s="36">
        <v>38</v>
      </c>
      <c r="B47" s="14" t="s">
        <v>198</v>
      </c>
      <c r="C47" s="45" t="s">
        <v>324</v>
      </c>
      <c r="D47" s="37" t="s">
        <v>323</v>
      </c>
      <c r="E47" s="38">
        <f t="shared" si="1"/>
        <v>0.32984293193717279</v>
      </c>
    </row>
    <row r="48" spans="1:5">
      <c r="A48" s="36">
        <v>46</v>
      </c>
      <c r="B48" s="14" t="s">
        <v>213</v>
      </c>
      <c r="C48" s="45" t="s">
        <v>324</v>
      </c>
      <c r="D48" s="37" t="s">
        <v>326</v>
      </c>
      <c r="E48" s="38">
        <f>345/1055</f>
        <v>0.32701421800947866</v>
      </c>
    </row>
    <row r="49" spans="1:5">
      <c r="A49" s="36">
        <v>47</v>
      </c>
      <c r="B49" s="14" t="s">
        <v>174</v>
      </c>
      <c r="C49" s="45" t="s">
        <v>324</v>
      </c>
      <c r="D49" s="37" t="s">
        <v>323</v>
      </c>
      <c r="E49" s="38">
        <f>310/955</f>
        <v>0.32460732984293195</v>
      </c>
    </row>
    <row r="50" spans="1:5">
      <c r="A50" s="36">
        <v>48</v>
      </c>
      <c r="B50" s="14" t="s">
        <v>205</v>
      </c>
      <c r="C50" s="45" t="s">
        <v>324</v>
      </c>
      <c r="D50" s="37" t="s">
        <v>326</v>
      </c>
      <c r="E50" s="38">
        <f>340/1055</f>
        <v>0.32227488151658767</v>
      </c>
    </row>
    <row r="51" spans="1:5">
      <c r="A51" s="36">
        <v>48</v>
      </c>
      <c r="B51" s="14" t="s">
        <v>212</v>
      </c>
      <c r="C51" s="45" t="s">
        <v>324</v>
      </c>
      <c r="D51" s="37" t="s">
        <v>326</v>
      </c>
      <c r="E51" s="38">
        <f>340/1055</f>
        <v>0.32227488151658767</v>
      </c>
    </row>
    <row r="52" spans="1:5">
      <c r="A52" s="36">
        <v>48</v>
      </c>
      <c r="B52" s="14" t="s">
        <v>221</v>
      </c>
      <c r="C52" s="45" t="s">
        <v>324</v>
      </c>
      <c r="D52" s="37" t="s">
        <v>326</v>
      </c>
      <c r="E52" s="38">
        <f>340/1055</f>
        <v>0.32227488151658767</v>
      </c>
    </row>
    <row r="53" spans="1:5">
      <c r="A53" s="36">
        <v>51</v>
      </c>
      <c r="B53" s="14" t="s">
        <v>211</v>
      </c>
      <c r="C53" s="45" t="s">
        <v>324</v>
      </c>
      <c r="D53" s="37" t="s">
        <v>326</v>
      </c>
      <c r="E53" s="38">
        <f>335/1055</f>
        <v>0.31753554502369669</v>
      </c>
    </row>
    <row r="54" spans="1:5">
      <c r="A54" s="36">
        <v>52</v>
      </c>
      <c r="B54" s="14" t="s">
        <v>160</v>
      </c>
      <c r="C54" s="45" t="s">
        <v>324</v>
      </c>
      <c r="D54" s="37" t="s">
        <v>323</v>
      </c>
      <c r="E54" s="38">
        <f>295/955</f>
        <v>0.30890052356020942</v>
      </c>
    </row>
    <row r="55" spans="1:5">
      <c r="A55" s="36">
        <v>52</v>
      </c>
      <c r="B55" s="14" t="s">
        <v>165</v>
      </c>
      <c r="C55" s="45" t="s">
        <v>324</v>
      </c>
      <c r="D55" s="37" t="s">
        <v>323</v>
      </c>
      <c r="E55" s="38">
        <f>295/955</f>
        <v>0.30890052356020942</v>
      </c>
    </row>
    <row r="56" spans="1:5">
      <c r="A56" s="36">
        <v>54</v>
      </c>
      <c r="B56" s="14" t="s">
        <v>201</v>
      </c>
      <c r="C56" s="45" t="s">
        <v>324</v>
      </c>
      <c r="D56" s="37" t="s">
        <v>326</v>
      </c>
      <c r="E56" s="38">
        <f>325/1055</f>
        <v>0.30805687203791471</v>
      </c>
    </row>
    <row r="57" spans="1:5">
      <c r="A57" s="36">
        <v>54</v>
      </c>
      <c r="B57" s="14" t="s">
        <v>214</v>
      </c>
      <c r="C57" s="45" t="s">
        <v>324</v>
      </c>
      <c r="D57" s="37" t="s">
        <v>326</v>
      </c>
      <c r="E57" s="38">
        <f>325/1055</f>
        <v>0.30805687203791471</v>
      </c>
    </row>
    <row r="58" spans="1:5">
      <c r="A58" s="36">
        <v>56</v>
      </c>
      <c r="B58" s="14" t="s">
        <v>162</v>
      </c>
      <c r="C58" s="45" t="s">
        <v>324</v>
      </c>
      <c r="D58" s="37" t="s">
        <v>323</v>
      </c>
      <c r="E58" s="38">
        <f>275/955</f>
        <v>0.2879581151832461</v>
      </c>
    </row>
    <row r="59" spans="1:5">
      <c r="A59" s="36">
        <v>56</v>
      </c>
      <c r="B59" s="14" t="s">
        <v>168</v>
      </c>
      <c r="C59" s="45" t="s">
        <v>324</v>
      </c>
      <c r="D59" s="37" t="s">
        <v>323</v>
      </c>
      <c r="E59" s="38">
        <f>275/955</f>
        <v>0.2879581151832461</v>
      </c>
    </row>
    <row r="60" spans="1:5">
      <c r="A60" s="36">
        <v>56</v>
      </c>
      <c r="B60" s="14" t="s">
        <v>196</v>
      </c>
      <c r="C60" s="45" t="s">
        <v>324</v>
      </c>
      <c r="D60" s="37" t="s">
        <v>323</v>
      </c>
      <c r="E60" s="38">
        <f>275/955</f>
        <v>0.2879581151832461</v>
      </c>
    </row>
    <row r="61" spans="1:5">
      <c r="A61" s="36">
        <v>59</v>
      </c>
      <c r="B61" s="14" t="s">
        <v>192</v>
      </c>
      <c r="C61" s="45" t="s">
        <v>324</v>
      </c>
      <c r="D61" s="37" t="s">
        <v>323</v>
      </c>
      <c r="E61" s="38">
        <f>265/930</f>
        <v>0.28494623655913981</v>
      </c>
    </row>
    <row r="62" spans="1:5">
      <c r="A62" s="36">
        <v>60</v>
      </c>
      <c r="B62" s="14" t="s">
        <v>184</v>
      </c>
      <c r="C62" s="45" t="s">
        <v>324</v>
      </c>
      <c r="D62" s="37" t="s">
        <v>323</v>
      </c>
      <c r="E62" s="38">
        <f>270/955</f>
        <v>0.28272251308900526</v>
      </c>
    </row>
    <row r="63" spans="1:5">
      <c r="A63" s="36">
        <v>61</v>
      </c>
      <c r="B63" s="14" t="s">
        <v>167</v>
      </c>
      <c r="C63" s="45" t="s">
        <v>324</v>
      </c>
      <c r="D63" s="37" t="s">
        <v>323</v>
      </c>
      <c r="E63" s="38">
        <f>260/925</f>
        <v>0.2810810810810811</v>
      </c>
    </row>
    <row r="64" spans="1:5">
      <c r="A64" s="36">
        <v>62</v>
      </c>
      <c r="B64" s="14" t="s">
        <v>191</v>
      </c>
      <c r="C64" s="45" t="s">
        <v>324</v>
      </c>
      <c r="D64" s="37" t="s">
        <v>323</v>
      </c>
      <c r="E64" s="38">
        <f>265/955</f>
        <v>0.27748691099476441</v>
      </c>
    </row>
    <row r="65" spans="1:5">
      <c r="A65" s="36">
        <v>63</v>
      </c>
      <c r="B65" s="14" t="s">
        <v>195</v>
      </c>
      <c r="C65" s="45" t="s">
        <v>324</v>
      </c>
      <c r="D65" s="37" t="s">
        <v>323</v>
      </c>
      <c r="E65" s="38">
        <f>240/905</f>
        <v>0.26519337016574585</v>
      </c>
    </row>
  </sheetData>
  <sortState ref="B1:E64">
    <sortCondition descending="1" ref="E1:E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Assembly</vt:lpstr>
      <vt:lpstr>Senate</vt:lpstr>
      <vt:lpstr>Final Rankings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Lawrence</dc:creator>
  <cp:lastModifiedBy>Victor</cp:lastModifiedBy>
  <dcterms:created xsi:type="dcterms:W3CDTF">2011-03-03T18:09:20Z</dcterms:created>
  <dcterms:modified xsi:type="dcterms:W3CDTF">2011-06-27T22:08:10Z</dcterms:modified>
</cp:coreProperties>
</file>